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meraz\Documents\Trabajo INE\2017\Hogares Junio 2017\CD\simple\Docs\"/>
    </mc:Choice>
  </mc:AlternateContent>
  <bookViews>
    <workbookView xWindow="0" yWindow="0" windowWidth="28800" windowHeight="12435"/>
  </bookViews>
  <sheets>
    <sheet name="titulo" sheetId="6" r:id="rId1"/>
    <sheet name="Cuadro01" sheetId="1" r:id="rId2"/>
    <sheet name="Cuadro02" sheetId="5" r:id="rId3"/>
    <sheet name="Cuadro03" sheetId="4" r:id="rId4"/>
    <sheet name="Cuadro04" sheetId="2" r:id="rId5"/>
  </sheets>
  <externalReferences>
    <externalReference r:id="rId6"/>
    <externalReference r:id="rId7"/>
  </externalReferences>
  <definedNames>
    <definedName name="_xlnm.Print_Area" localSheetId="0">titulo!$A$1:$I$6</definedName>
  </definedNames>
  <calcPr calcId="152511" iterate="1" iterateCount="1000"/>
</workbook>
</file>

<file path=xl/calcChain.xml><?xml version="1.0" encoding="utf-8"?>
<calcChain xmlns="http://schemas.openxmlformats.org/spreadsheetml/2006/main">
  <c r="T5" i="5" l="1"/>
  <c r="U31" i="5"/>
  <c r="T31" i="5"/>
  <c r="U30" i="5"/>
  <c r="T30" i="5"/>
  <c r="U29" i="5"/>
  <c r="T29" i="5"/>
  <c r="U28" i="5"/>
  <c r="T28" i="5"/>
  <c r="U27" i="5"/>
  <c r="T27" i="5"/>
  <c r="U26" i="5"/>
  <c r="T26" i="5"/>
  <c r="U23" i="5"/>
  <c r="T23" i="5"/>
  <c r="U22" i="5"/>
  <c r="T22" i="5"/>
  <c r="U19" i="5"/>
  <c r="T19" i="5"/>
  <c r="U18" i="5"/>
  <c r="T18" i="5"/>
  <c r="U17" i="5"/>
  <c r="T17" i="5"/>
  <c r="U16" i="5"/>
  <c r="T16" i="5"/>
  <c r="U15" i="5"/>
  <c r="T15" i="5"/>
  <c r="U12" i="5"/>
  <c r="U11" i="5"/>
  <c r="U10" i="5"/>
  <c r="U9" i="5"/>
  <c r="T12" i="5"/>
  <c r="T11" i="5"/>
  <c r="T10" i="5"/>
  <c r="T9" i="5"/>
  <c r="T8" i="5"/>
  <c r="U8" i="5" l="1"/>
  <c r="A32" i="1"/>
  <c r="A32" i="5" s="1"/>
  <c r="A32" i="4" s="1"/>
  <c r="A40" i="2"/>
  <c r="S31" i="4" l="1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R8" i="4"/>
  <c r="P8" i="4"/>
  <c r="N8" i="4"/>
  <c r="L8" i="4"/>
  <c r="J8" i="4"/>
  <c r="H8" i="4"/>
  <c r="F8" i="4"/>
  <c r="D8" i="4"/>
  <c r="R5" i="4"/>
  <c r="P5" i="4"/>
  <c r="N5" i="4"/>
  <c r="L5" i="4"/>
  <c r="J5" i="4"/>
  <c r="H5" i="4"/>
  <c r="F5" i="4"/>
  <c r="D5" i="4"/>
  <c r="B8" i="4"/>
  <c r="B9" i="4"/>
  <c r="C9" i="4"/>
  <c r="B10" i="4"/>
  <c r="C10" i="4"/>
  <c r="B11" i="4"/>
  <c r="C11" i="4"/>
  <c r="B12" i="4"/>
  <c r="C12" i="4"/>
  <c r="B15" i="4"/>
  <c r="C15" i="4"/>
  <c r="B16" i="4"/>
  <c r="C16" i="4"/>
  <c r="B17" i="4"/>
  <c r="C17" i="4"/>
  <c r="B18" i="4"/>
  <c r="C18" i="4"/>
  <c r="B19" i="4"/>
  <c r="C19" i="4"/>
  <c r="B22" i="4"/>
  <c r="C22" i="4"/>
  <c r="B23" i="4"/>
  <c r="C23" i="4"/>
  <c r="B26" i="4"/>
  <c r="C26" i="4"/>
  <c r="B27" i="4"/>
  <c r="C27" i="4"/>
  <c r="B28" i="4"/>
  <c r="C28" i="4"/>
  <c r="B29" i="4"/>
  <c r="C29" i="4"/>
  <c r="B30" i="4"/>
  <c r="C30" i="4"/>
  <c r="B31" i="4"/>
  <c r="C31" i="4"/>
  <c r="B5" i="4"/>
  <c r="E5" i="4" l="1"/>
  <c r="E8" i="4"/>
  <c r="M5" i="4"/>
  <c r="G5" i="4"/>
  <c r="O5" i="4"/>
  <c r="G8" i="4"/>
  <c r="O8" i="4"/>
  <c r="I5" i="4"/>
  <c r="I8" i="4"/>
  <c r="K5" i="4"/>
  <c r="S5" i="4"/>
  <c r="K8" i="4"/>
  <c r="S8" i="4"/>
  <c r="M8" i="4"/>
  <c r="Q5" i="4"/>
  <c r="Q8" i="4"/>
  <c r="C8" i="4"/>
  <c r="B9" i="2"/>
  <c r="C9" i="2"/>
  <c r="F9" i="2"/>
  <c r="G9" i="2"/>
  <c r="H9" i="2"/>
  <c r="I9" i="2"/>
  <c r="J9" i="2"/>
  <c r="K9" i="2"/>
  <c r="L9" i="2"/>
  <c r="M9" i="2"/>
  <c r="B10" i="2"/>
  <c r="C10" i="2"/>
  <c r="F10" i="2"/>
  <c r="G10" i="2"/>
  <c r="H10" i="2"/>
  <c r="I10" i="2"/>
  <c r="J10" i="2"/>
  <c r="K10" i="2"/>
  <c r="L10" i="2"/>
  <c r="M10" i="2"/>
  <c r="B11" i="2"/>
  <c r="C11" i="2"/>
  <c r="F11" i="2"/>
  <c r="G11" i="2"/>
  <c r="H11" i="2"/>
  <c r="I11" i="2"/>
  <c r="J11" i="2"/>
  <c r="K11" i="2"/>
  <c r="L11" i="2"/>
  <c r="M11" i="2"/>
  <c r="B12" i="2"/>
  <c r="C12" i="2"/>
  <c r="F12" i="2"/>
  <c r="G12" i="2"/>
  <c r="H12" i="2"/>
  <c r="I12" i="2"/>
  <c r="J12" i="2"/>
  <c r="K12" i="2"/>
  <c r="L12" i="2"/>
  <c r="M12" i="2"/>
  <c r="B13" i="2"/>
  <c r="C13" i="2"/>
  <c r="F13" i="2"/>
  <c r="G13" i="2"/>
  <c r="H13" i="2"/>
  <c r="I13" i="2"/>
  <c r="J13" i="2"/>
  <c r="K13" i="2"/>
  <c r="L13" i="2"/>
  <c r="M13" i="2"/>
  <c r="B16" i="2"/>
  <c r="C16" i="2"/>
  <c r="F16" i="2"/>
  <c r="G16" i="2"/>
  <c r="H16" i="2"/>
  <c r="I16" i="2"/>
  <c r="J16" i="2"/>
  <c r="K16" i="2"/>
  <c r="L16" i="2"/>
  <c r="M16" i="2"/>
  <c r="B17" i="2"/>
  <c r="C17" i="2"/>
  <c r="F17" i="2"/>
  <c r="G17" i="2"/>
  <c r="H17" i="2"/>
  <c r="I17" i="2"/>
  <c r="J17" i="2"/>
  <c r="K17" i="2"/>
  <c r="L17" i="2"/>
  <c r="M17" i="2"/>
  <c r="B18" i="2"/>
  <c r="C18" i="2"/>
  <c r="F18" i="2"/>
  <c r="G18" i="2"/>
  <c r="H18" i="2"/>
  <c r="I18" i="2"/>
  <c r="J18" i="2"/>
  <c r="K18" i="2"/>
  <c r="L18" i="2"/>
  <c r="M18" i="2"/>
  <c r="B19" i="2"/>
  <c r="C19" i="2"/>
  <c r="F19" i="2"/>
  <c r="G19" i="2"/>
  <c r="H19" i="2"/>
  <c r="I19" i="2"/>
  <c r="J19" i="2"/>
  <c r="K19" i="2"/>
  <c r="L19" i="2"/>
  <c r="M19" i="2"/>
  <c r="B20" i="2"/>
  <c r="C20" i="2"/>
  <c r="F20" i="2"/>
  <c r="G20" i="2"/>
  <c r="H20" i="2"/>
  <c r="I20" i="2"/>
  <c r="J20" i="2"/>
  <c r="K20" i="2"/>
  <c r="L20" i="2"/>
  <c r="M20" i="2"/>
  <c r="B23" i="2"/>
  <c r="C23" i="2"/>
  <c r="F23" i="2"/>
  <c r="G23" i="2"/>
  <c r="H23" i="2"/>
  <c r="I23" i="2"/>
  <c r="J23" i="2"/>
  <c r="K23" i="2"/>
  <c r="L23" i="2"/>
  <c r="M23" i="2"/>
  <c r="B24" i="2"/>
  <c r="C24" i="2"/>
  <c r="F24" i="2"/>
  <c r="G24" i="2"/>
  <c r="H24" i="2"/>
  <c r="I24" i="2"/>
  <c r="J24" i="2"/>
  <c r="K24" i="2"/>
  <c r="L24" i="2"/>
  <c r="M24" i="2"/>
  <c r="B27" i="2"/>
  <c r="C27" i="2"/>
  <c r="F27" i="2"/>
  <c r="G27" i="2"/>
  <c r="H27" i="2"/>
  <c r="I27" i="2"/>
  <c r="J27" i="2"/>
  <c r="K27" i="2"/>
  <c r="L27" i="2"/>
  <c r="M27" i="2"/>
  <c r="B28" i="2"/>
  <c r="C28" i="2"/>
  <c r="F28" i="2"/>
  <c r="G28" i="2"/>
  <c r="H28" i="2"/>
  <c r="I28" i="2"/>
  <c r="J28" i="2"/>
  <c r="K28" i="2"/>
  <c r="L28" i="2"/>
  <c r="M28" i="2"/>
  <c r="B29" i="2"/>
  <c r="C29" i="2"/>
  <c r="F29" i="2"/>
  <c r="G29" i="2"/>
  <c r="H29" i="2"/>
  <c r="I29" i="2"/>
  <c r="J29" i="2"/>
  <c r="K29" i="2"/>
  <c r="L29" i="2"/>
  <c r="M29" i="2"/>
  <c r="B30" i="2"/>
  <c r="C30" i="2"/>
  <c r="F30" i="2"/>
  <c r="G30" i="2"/>
  <c r="H30" i="2"/>
  <c r="I30" i="2"/>
  <c r="J30" i="2"/>
  <c r="K30" i="2"/>
  <c r="L30" i="2"/>
  <c r="M30" i="2"/>
  <c r="B31" i="2"/>
  <c r="C31" i="2"/>
  <c r="F31" i="2"/>
  <c r="G31" i="2"/>
  <c r="H31" i="2"/>
  <c r="I31" i="2"/>
  <c r="J31" i="2"/>
  <c r="K31" i="2"/>
  <c r="L31" i="2"/>
  <c r="M31" i="2"/>
  <c r="B32" i="2"/>
  <c r="C32" i="2"/>
  <c r="F32" i="2"/>
  <c r="G32" i="2"/>
  <c r="H32" i="2"/>
  <c r="I32" i="2"/>
  <c r="J32" i="2"/>
  <c r="K32" i="2"/>
  <c r="L32" i="2"/>
  <c r="M32" i="2"/>
  <c r="B35" i="2"/>
  <c r="C35" i="2"/>
  <c r="F35" i="2"/>
  <c r="G35" i="2"/>
  <c r="H35" i="2"/>
  <c r="I35" i="2"/>
  <c r="J35" i="2"/>
  <c r="K35" i="2"/>
  <c r="L35" i="2"/>
  <c r="M35" i="2"/>
  <c r="B36" i="2"/>
  <c r="C36" i="2"/>
  <c r="F36" i="2"/>
  <c r="G36" i="2"/>
  <c r="H36" i="2"/>
  <c r="I36" i="2"/>
  <c r="J36" i="2"/>
  <c r="K36" i="2"/>
  <c r="L36" i="2"/>
  <c r="M36" i="2"/>
  <c r="B37" i="2"/>
  <c r="C37" i="2"/>
  <c r="F37" i="2"/>
  <c r="G37" i="2"/>
  <c r="H37" i="2"/>
  <c r="I37" i="2"/>
  <c r="J37" i="2"/>
  <c r="K37" i="2"/>
  <c r="L37" i="2"/>
  <c r="M37" i="2"/>
  <c r="B38" i="2"/>
  <c r="C38" i="2"/>
  <c r="F38" i="2"/>
  <c r="G38" i="2"/>
  <c r="H38" i="2"/>
  <c r="I38" i="2"/>
  <c r="J38" i="2"/>
  <c r="K38" i="2"/>
  <c r="L38" i="2"/>
  <c r="M38" i="2"/>
  <c r="B39" i="2"/>
  <c r="C39" i="2"/>
  <c r="F39" i="2"/>
  <c r="G39" i="2"/>
  <c r="H39" i="2"/>
  <c r="I39" i="2"/>
  <c r="J39" i="2"/>
  <c r="K39" i="2"/>
  <c r="L39" i="2"/>
  <c r="M39" i="2"/>
  <c r="C6" i="2"/>
  <c r="F6" i="2"/>
  <c r="G6" i="2"/>
  <c r="H6" i="2"/>
  <c r="I6" i="2"/>
  <c r="J6" i="2"/>
  <c r="K6" i="2"/>
  <c r="L6" i="2"/>
  <c r="M6" i="2"/>
  <c r="B6" i="2"/>
  <c r="B8" i="1"/>
  <c r="D8" i="1"/>
  <c r="F8" i="1"/>
  <c r="H8" i="1"/>
  <c r="J8" i="1"/>
  <c r="L8" i="1"/>
  <c r="N8" i="1"/>
  <c r="P8" i="1"/>
  <c r="R8" i="1"/>
  <c r="T8" i="1"/>
  <c r="V8" i="1"/>
  <c r="D8" i="5"/>
  <c r="F8" i="5"/>
  <c r="H8" i="5"/>
  <c r="J8" i="5"/>
  <c r="L8" i="5"/>
  <c r="N8" i="5"/>
  <c r="P8" i="5"/>
  <c r="R8" i="5"/>
  <c r="B9" i="1"/>
  <c r="D9" i="1"/>
  <c r="F9" i="1"/>
  <c r="H9" i="1"/>
  <c r="J9" i="1"/>
  <c r="L9" i="1"/>
  <c r="N9" i="1"/>
  <c r="P9" i="1"/>
  <c r="R9" i="1"/>
  <c r="T9" i="1"/>
  <c r="V9" i="1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B10" i="1"/>
  <c r="D10" i="1"/>
  <c r="F10" i="1"/>
  <c r="H10" i="1"/>
  <c r="J10" i="1"/>
  <c r="L10" i="1"/>
  <c r="N10" i="1"/>
  <c r="P10" i="1"/>
  <c r="R10" i="1"/>
  <c r="T10" i="1"/>
  <c r="V10" i="1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B11" i="1"/>
  <c r="D11" i="1"/>
  <c r="F11" i="1"/>
  <c r="H11" i="1"/>
  <c r="J11" i="1"/>
  <c r="L11" i="1"/>
  <c r="N11" i="1"/>
  <c r="P11" i="1"/>
  <c r="R11" i="1"/>
  <c r="T11" i="1"/>
  <c r="V11" i="1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B12" i="1"/>
  <c r="D12" i="1"/>
  <c r="F12" i="1"/>
  <c r="H12" i="1"/>
  <c r="J12" i="1"/>
  <c r="L12" i="1"/>
  <c r="N12" i="1"/>
  <c r="P12" i="1"/>
  <c r="R12" i="1"/>
  <c r="T12" i="1"/>
  <c r="V12" i="1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B15" i="1"/>
  <c r="D15" i="1"/>
  <c r="F15" i="1"/>
  <c r="H15" i="1"/>
  <c r="J15" i="1"/>
  <c r="L15" i="1"/>
  <c r="N15" i="1"/>
  <c r="P15" i="1"/>
  <c r="R15" i="1"/>
  <c r="T15" i="1"/>
  <c r="V15" i="1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B16" i="1"/>
  <c r="D16" i="1"/>
  <c r="F16" i="1"/>
  <c r="H16" i="1"/>
  <c r="J16" i="1"/>
  <c r="L16" i="1"/>
  <c r="N16" i="1"/>
  <c r="P16" i="1"/>
  <c r="R16" i="1"/>
  <c r="T16" i="1"/>
  <c r="V16" i="1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B17" i="1"/>
  <c r="D17" i="1"/>
  <c r="F17" i="1"/>
  <c r="H17" i="1"/>
  <c r="J17" i="1"/>
  <c r="L17" i="1"/>
  <c r="N17" i="1"/>
  <c r="P17" i="1"/>
  <c r="R17" i="1"/>
  <c r="T17" i="1"/>
  <c r="V17" i="1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B18" i="1"/>
  <c r="D18" i="1"/>
  <c r="F18" i="1"/>
  <c r="H18" i="1"/>
  <c r="J18" i="1"/>
  <c r="L18" i="1"/>
  <c r="N18" i="1"/>
  <c r="P18" i="1"/>
  <c r="R18" i="1"/>
  <c r="T18" i="1"/>
  <c r="V18" i="1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B19" i="1"/>
  <c r="D19" i="1"/>
  <c r="F19" i="1"/>
  <c r="H19" i="1"/>
  <c r="J19" i="1"/>
  <c r="L19" i="1"/>
  <c r="N19" i="1"/>
  <c r="P19" i="1"/>
  <c r="R19" i="1"/>
  <c r="T19" i="1"/>
  <c r="V19" i="1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B22" i="1"/>
  <c r="D22" i="1"/>
  <c r="F22" i="1"/>
  <c r="H22" i="1"/>
  <c r="J22" i="1"/>
  <c r="L22" i="1"/>
  <c r="N22" i="1"/>
  <c r="P22" i="1"/>
  <c r="R22" i="1"/>
  <c r="T22" i="1"/>
  <c r="V22" i="1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B23" i="1"/>
  <c r="D23" i="1"/>
  <c r="F23" i="1"/>
  <c r="H23" i="1"/>
  <c r="J23" i="1"/>
  <c r="L23" i="1"/>
  <c r="N23" i="1"/>
  <c r="P23" i="1"/>
  <c r="R23" i="1"/>
  <c r="T23" i="1"/>
  <c r="V23" i="1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B26" i="1"/>
  <c r="D26" i="1"/>
  <c r="F26" i="1"/>
  <c r="H26" i="1"/>
  <c r="J26" i="1"/>
  <c r="L26" i="1"/>
  <c r="N26" i="1"/>
  <c r="P26" i="1"/>
  <c r="R26" i="1"/>
  <c r="T26" i="1"/>
  <c r="V26" i="1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B27" i="1"/>
  <c r="D27" i="1"/>
  <c r="F27" i="1"/>
  <c r="H27" i="1"/>
  <c r="J27" i="1"/>
  <c r="L27" i="1"/>
  <c r="N27" i="1"/>
  <c r="P27" i="1"/>
  <c r="R27" i="1"/>
  <c r="T27" i="1"/>
  <c r="V27" i="1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B28" i="1"/>
  <c r="D28" i="1"/>
  <c r="F28" i="1"/>
  <c r="H28" i="1"/>
  <c r="J28" i="1"/>
  <c r="L28" i="1"/>
  <c r="N28" i="1"/>
  <c r="P28" i="1"/>
  <c r="R28" i="1"/>
  <c r="T28" i="1"/>
  <c r="V28" i="1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B29" i="1"/>
  <c r="D29" i="1"/>
  <c r="F29" i="1"/>
  <c r="H29" i="1"/>
  <c r="J29" i="1"/>
  <c r="L29" i="1"/>
  <c r="N29" i="1"/>
  <c r="P29" i="1"/>
  <c r="R29" i="1"/>
  <c r="T29" i="1"/>
  <c r="V29" i="1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B30" i="1"/>
  <c r="D30" i="1"/>
  <c r="F30" i="1"/>
  <c r="H30" i="1"/>
  <c r="J30" i="1"/>
  <c r="L30" i="1"/>
  <c r="N30" i="1"/>
  <c r="P30" i="1"/>
  <c r="R30" i="1"/>
  <c r="T30" i="1"/>
  <c r="V30" i="1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B31" i="1"/>
  <c r="D31" i="1"/>
  <c r="F31" i="1"/>
  <c r="H31" i="1"/>
  <c r="J31" i="1"/>
  <c r="L31" i="1"/>
  <c r="N31" i="1"/>
  <c r="P31" i="1"/>
  <c r="R31" i="1"/>
  <c r="T31" i="1"/>
  <c r="V31" i="1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R5" i="5"/>
  <c r="P5" i="5"/>
  <c r="N5" i="5"/>
  <c r="L5" i="5"/>
  <c r="J5" i="5"/>
  <c r="H5" i="5"/>
  <c r="F5" i="5"/>
  <c r="D5" i="5"/>
  <c r="C5" i="5"/>
  <c r="V5" i="1"/>
  <c r="T5" i="1"/>
  <c r="R5" i="1"/>
  <c r="P5" i="1"/>
  <c r="N5" i="1"/>
  <c r="L5" i="1"/>
  <c r="J5" i="1"/>
  <c r="H5" i="1"/>
  <c r="F5" i="1"/>
  <c r="D5" i="1"/>
  <c r="B5" i="1"/>
  <c r="M5" i="1" l="1"/>
  <c r="Q29" i="1"/>
  <c r="S26" i="1"/>
  <c r="O22" i="1"/>
  <c r="S12" i="1"/>
  <c r="O10" i="1"/>
  <c r="S31" i="1"/>
  <c r="K18" i="1"/>
  <c r="K8" i="1"/>
  <c r="K27" i="1"/>
  <c r="K28" i="1"/>
  <c r="S22" i="1"/>
  <c r="K16" i="1"/>
  <c r="K17" i="1"/>
  <c r="K30" i="1"/>
  <c r="K22" i="1"/>
  <c r="K29" i="1"/>
  <c r="K15" i="1"/>
  <c r="K10" i="1"/>
  <c r="K31" i="1"/>
  <c r="K19" i="1"/>
  <c r="O30" i="1"/>
  <c r="S28" i="1"/>
  <c r="Q30" i="1"/>
  <c r="S27" i="1"/>
  <c r="O23" i="1"/>
  <c r="S15" i="1"/>
  <c r="O11" i="1"/>
  <c r="K9" i="1"/>
  <c r="W29" i="1"/>
  <c r="W17" i="1"/>
  <c r="G17" i="1"/>
  <c r="I31" i="1"/>
  <c r="W26" i="1"/>
  <c r="G26" i="1"/>
  <c r="O18" i="1"/>
  <c r="W12" i="1"/>
  <c r="G12" i="1"/>
  <c r="S10" i="1"/>
  <c r="O8" i="1"/>
  <c r="W31" i="1"/>
  <c r="G31" i="1"/>
  <c r="S29" i="1"/>
  <c r="O27" i="1"/>
  <c r="K23" i="1"/>
  <c r="W19" i="1"/>
  <c r="G19" i="1"/>
  <c r="S17" i="1"/>
  <c r="O15" i="1"/>
  <c r="K11" i="1"/>
  <c r="W9" i="1"/>
  <c r="G9" i="1"/>
  <c r="W28" i="1"/>
  <c r="G16" i="1"/>
  <c r="I30" i="1"/>
  <c r="O29" i="1"/>
  <c r="W23" i="1"/>
  <c r="G23" i="1"/>
  <c r="S19" i="1"/>
  <c r="O17" i="1"/>
  <c r="W11" i="1"/>
  <c r="G11" i="1"/>
  <c r="S9" i="1"/>
  <c r="G29" i="1"/>
  <c r="W16" i="1"/>
  <c r="Q31" i="1"/>
  <c r="W30" i="1"/>
  <c r="G30" i="1"/>
  <c r="O26" i="1"/>
  <c r="W18" i="1"/>
  <c r="G18" i="1"/>
  <c r="S16" i="1"/>
  <c r="O12" i="1"/>
  <c r="W8" i="1"/>
  <c r="G8" i="1"/>
  <c r="C5" i="4"/>
  <c r="G28" i="1"/>
  <c r="G27" i="1"/>
  <c r="O19" i="1"/>
  <c r="G15" i="1"/>
  <c r="S11" i="1"/>
  <c r="O9" i="1"/>
  <c r="O31" i="1"/>
  <c r="W27" i="1"/>
  <c r="S23" i="1"/>
  <c r="W15" i="1"/>
  <c r="E5" i="1"/>
  <c r="U5" i="1"/>
  <c r="S30" i="1"/>
  <c r="O28" i="1"/>
  <c r="K26" i="1"/>
  <c r="W22" i="1"/>
  <c r="G22" i="1"/>
  <c r="S18" i="1"/>
  <c r="O16" i="1"/>
  <c r="K12" i="1"/>
  <c r="W10" i="1"/>
  <c r="G10" i="1"/>
  <c r="S8" i="1"/>
  <c r="V29" i="5"/>
  <c r="B29" i="5" s="1"/>
  <c r="C29" i="1"/>
  <c r="V19" i="5"/>
  <c r="B19" i="5" s="1"/>
  <c r="C19" i="1"/>
  <c r="V12" i="5"/>
  <c r="B12" i="5" s="1"/>
  <c r="C12" i="1"/>
  <c r="V11" i="5"/>
  <c r="B11" i="5" s="1"/>
  <c r="C11" i="1"/>
  <c r="C10" i="1"/>
  <c r="V10" i="5"/>
  <c r="B10" i="5" s="1"/>
  <c r="V9" i="5"/>
  <c r="B9" i="5" s="1"/>
  <c r="C9" i="1"/>
  <c r="V8" i="5"/>
  <c r="B8" i="5" s="1"/>
  <c r="C8" i="1"/>
  <c r="V5" i="5"/>
  <c r="B5" i="5" s="1"/>
  <c r="K5" i="1"/>
  <c r="S5" i="1"/>
  <c r="S8" i="5"/>
  <c r="K8" i="5"/>
  <c r="D36" i="2"/>
  <c r="E36" i="2"/>
  <c r="E31" i="2"/>
  <c r="D31" i="2"/>
  <c r="D27" i="2"/>
  <c r="E27" i="2"/>
  <c r="D17" i="2"/>
  <c r="E17" i="2"/>
  <c r="D12" i="2"/>
  <c r="E12" i="2"/>
  <c r="I29" i="1"/>
  <c r="Q28" i="1"/>
  <c r="I28" i="1"/>
  <c r="Q27" i="1"/>
  <c r="I27" i="1"/>
  <c r="Q26" i="1"/>
  <c r="I26" i="1"/>
  <c r="Q23" i="1"/>
  <c r="I23" i="1"/>
  <c r="Q22" i="1"/>
  <c r="I22" i="1"/>
  <c r="Q19" i="1"/>
  <c r="I19" i="1"/>
  <c r="Q18" i="1"/>
  <c r="I18" i="1"/>
  <c r="Q17" i="1"/>
  <c r="I17" i="1"/>
  <c r="Q16" i="1"/>
  <c r="I16" i="1"/>
  <c r="Q15" i="1"/>
  <c r="I15" i="1"/>
  <c r="Q12" i="1"/>
  <c r="I12" i="1"/>
  <c r="Q11" i="1"/>
  <c r="I11" i="1"/>
  <c r="Q10" i="1"/>
  <c r="I10" i="1"/>
  <c r="Q9" i="1"/>
  <c r="I9" i="1"/>
  <c r="Q8" i="1"/>
  <c r="I8" i="1"/>
  <c r="D6" i="2"/>
  <c r="E6" i="2"/>
  <c r="C31" i="1"/>
  <c r="V31" i="5"/>
  <c r="B31" i="5" s="1"/>
  <c r="V30" i="5"/>
  <c r="B30" i="5" s="1"/>
  <c r="C30" i="1"/>
  <c r="V23" i="5"/>
  <c r="B23" i="5" s="1"/>
  <c r="C23" i="1"/>
  <c r="V18" i="5"/>
  <c r="B18" i="5" s="1"/>
  <c r="C18" i="1"/>
  <c r="V16" i="5"/>
  <c r="B16" i="5" s="1"/>
  <c r="C16" i="1"/>
  <c r="I8" i="5"/>
  <c r="D35" i="2"/>
  <c r="E35" i="2"/>
  <c r="E20" i="2"/>
  <c r="D20" i="2"/>
  <c r="G5" i="1"/>
  <c r="O5" i="1"/>
  <c r="W5" i="1"/>
  <c r="O8" i="5"/>
  <c r="G8" i="5"/>
  <c r="E38" i="2"/>
  <c r="D38" i="2"/>
  <c r="D29" i="2"/>
  <c r="E29" i="2"/>
  <c r="D24" i="2"/>
  <c r="E24" i="2"/>
  <c r="E19" i="2"/>
  <c r="D19" i="2"/>
  <c r="D10" i="2"/>
  <c r="E10" i="2"/>
  <c r="V27" i="5"/>
  <c r="B27" i="5" s="1"/>
  <c r="C27" i="1"/>
  <c r="C26" i="1"/>
  <c r="V26" i="5"/>
  <c r="B26" i="5" s="1"/>
  <c r="V22" i="5"/>
  <c r="B22" i="5" s="1"/>
  <c r="C22" i="1"/>
  <c r="C15" i="1"/>
  <c r="V15" i="5"/>
  <c r="B15" i="5" s="1"/>
  <c r="Q8" i="5"/>
  <c r="E39" i="2"/>
  <c r="D39" i="2"/>
  <c r="D30" i="2"/>
  <c r="E30" i="2"/>
  <c r="D16" i="2"/>
  <c r="E16" i="2"/>
  <c r="D11" i="2"/>
  <c r="E11" i="2"/>
  <c r="U31" i="1"/>
  <c r="E31" i="1"/>
  <c r="M30" i="1"/>
  <c r="U29" i="1"/>
  <c r="M29" i="1"/>
  <c r="E29" i="1"/>
  <c r="M28" i="1"/>
  <c r="E28" i="1"/>
  <c r="U27" i="1"/>
  <c r="M27" i="1"/>
  <c r="E27" i="1"/>
  <c r="U26" i="1"/>
  <c r="M26" i="1"/>
  <c r="E26" i="1"/>
  <c r="U23" i="1"/>
  <c r="M23" i="1"/>
  <c r="E23" i="1"/>
  <c r="U22" i="1"/>
  <c r="M22" i="1"/>
  <c r="E22" i="1"/>
  <c r="U19" i="1"/>
  <c r="M19" i="1"/>
  <c r="E19" i="1"/>
  <c r="U18" i="1"/>
  <c r="M18" i="1"/>
  <c r="E18" i="1"/>
  <c r="U17" i="1"/>
  <c r="M17" i="1"/>
  <c r="E17" i="1"/>
  <c r="U16" i="1"/>
  <c r="M16" i="1"/>
  <c r="E16" i="1"/>
  <c r="U15" i="1"/>
  <c r="M15" i="1"/>
  <c r="E15" i="1"/>
  <c r="U12" i="1"/>
  <c r="M12" i="1"/>
  <c r="E12" i="1"/>
  <c r="U11" i="1"/>
  <c r="M11" i="1"/>
  <c r="E11" i="1"/>
  <c r="U10" i="1"/>
  <c r="M10" i="1"/>
  <c r="E10" i="1"/>
  <c r="U9" i="1"/>
  <c r="M9" i="1"/>
  <c r="E9" i="1"/>
  <c r="U8" i="1"/>
  <c r="M8" i="1"/>
  <c r="E8" i="1"/>
  <c r="C28" i="1"/>
  <c r="V28" i="5"/>
  <c r="B28" i="5" s="1"/>
  <c r="C17" i="1"/>
  <c r="V17" i="5"/>
  <c r="M31" i="1"/>
  <c r="U30" i="1"/>
  <c r="E30" i="1"/>
  <c r="U28" i="1"/>
  <c r="I5" i="1"/>
  <c r="Q5" i="1"/>
  <c r="M8" i="5"/>
  <c r="E8" i="5"/>
  <c r="D37" i="2"/>
  <c r="E37" i="2"/>
  <c r="E32" i="2"/>
  <c r="D32" i="2"/>
  <c r="D28" i="2"/>
  <c r="E28" i="2"/>
  <c r="D23" i="2"/>
  <c r="E23" i="2"/>
  <c r="E18" i="2"/>
  <c r="D18" i="2"/>
  <c r="D13" i="2"/>
  <c r="E13" i="2"/>
  <c r="E9" i="2"/>
  <c r="D9" i="2"/>
  <c r="W17" i="5" l="1"/>
  <c r="B17" i="5"/>
  <c r="W23" i="5"/>
  <c r="C5" i="1"/>
  <c r="C10" i="5"/>
  <c r="W19" i="5"/>
  <c r="W15" i="5"/>
  <c r="W27" i="5"/>
  <c r="W11" i="5"/>
  <c r="W30" i="5"/>
  <c r="W9" i="5"/>
  <c r="W12" i="5"/>
  <c r="C29" i="5"/>
  <c r="W22" i="5"/>
  <c r="W16" i="5"/>
  <c r="W31" i="5"/>
  <c r="W29" i="5"/>
  <c r="W26" i="5"/>
  <c r="W10" i="5"/>
  <c r="C15" i="5"/>
  <c r="W28" i="5"/>
  <c r="W18" i="5"/>
  <c r="W5" i="5" l="1"/>
  <c r="C31" i="5"/>
  <c r="C8" i="5"/>
  <c r="C27" i="5"/>
  <c r="U5" i="5"/>
  <c r="K5" i="5"/>
  <c r="G5" i="5"/>
  <c r="S5" i="5"/>
  <c r="E5" i="5"/>
  <c r="O5" i="5"/>
  <c r="M5" i="5"/>
  <c r="I5" i="5"/>
  <c r="Q5" i="5"/>
  <c r="C16" i="5"/>
  <c r="C28" i="5"/>
  <c r="C11" i="5"/>
  <c r="C17" i="5"/>
  <c r="C9" i="5"/>
  <c r="C22" i="5"/>
  <c r="C23" i="5"/>
  <c r="C26" i="5"/>
  <c r="C12" i="5"/>
  <c r="C18" i="5"/>
  <c r="C30" i="5"/>
  <c r="W8" i="5"/>
  <c r="C19" i="5"/>
</calcChain>
</file>

<file path=xl/sharedStrings.xml><?xml version="1.0" encoding="utf-8"?>
<sst xmlns="http://schemas.openxmlformats.org/spreadsheetml/2006/main" count="221" uniqueCount="79">
  <si>
    <t>Categorias</t>
  </si>
  <si>
    <t>Total</t>
  </si>
  <si>
    <t>Dominio</t>
  </si>
  <si>
    <t>No</t>
  </si>
  <si>
    <t>% /1</t>
  </si>
  <si>
    <t>Servicio publico</t>
  </si>
  <si>
    <t>Servicio privado</t>
  </si>
  <si>
    <t>Pozo malacate</t>
  </si>
  <si>
    <t>Pozo con bomba</t>
  </si>
  <si>
    <t>Rio,riachuelo,manantial</t>
  </si>
  <si>
    <t>Carro cisterna</t>
  </si>
  <si>
    <t>Pick-up con dron o barril</t>
  </si>
  <si>
    <t>Llave pública comunitaria</t>
  </si>
  <si>
    <t>Otro</t>
  </si>
  <si>
    <t>Inodoro conectado a alcantarilla</t>
  </si>
  <si>
    <t>Inodoro conectado a pozo septico</t>
  </si>
  <si>
    <t>Inodoro con desague a rio, laguna o mar</t>
  </si>
  <si>
    <t>Letrina con descarga a rio, laguna o mar</t>
  </si>
  <si>
    <t>Letrina con cierre hidraulico</t>
  </si>
  <si>
    <t>Letrina con pozo septico</t>
  </si>
  <si>
    <t>Letrina con pozo negro</t>
  </si>
  <si>
    <t>Servicio privado colectivo</t>
  </si>
  <si>
    <t>Planta propia</t>
  </si>
  <si>
    <t>Energia solar</t>
  </si>
  <si>
    <t>Vela</t>
  </si>
  <si>
    <t>Candil o lampara de gas</t>
  </si>
  <si>
    <t>Ocote</t>
  </si>
  <si>
    <t>/1 Porcentaje por columnas</t>
  </si>
  <si>
    <t>/2 Porcentaje  por filas</t>
  </si>
  <si>
    <t>Total Hogares</t>
  </si>
  <si>
    <t>Hogares con Hacinamiento</t>
  </si>
  <si>
    <t>No.</t>
  </si>
  <si>
    <t>%/1</t>
  </si>
  <si>
    <t>%/2</t>
  </si>
  <si>
    <t>Personas por Hogar</t>
  </si>
  <si>
    <t>Piezas</t>
  </si>
  <si>
    <t>Piezas para Dormir</t>
  </si>
  <si>
    <t>Personas por Habitacion</t>
  </si>
  <si>
    <t>No Tiene</t>
  </si>
  <si>
    <t>*Hacinamiento &gt; 3 personas por pieza</t>
  </si>
  <si>
    <t>Hogares con Hacinamiento*</t>
  </si>
  <si>
    <t>Del vecino / otra vivienda</t>
  </si>
  <si>
    <t>1/ Porcentaje por columnas</t>
  </si>
  <si>
    <t>2/ Porcentaje  por filas</t>
  </si>
  <si>
    <t>Total Nacional</t>
  </si>
  <si>
    <t>Total Nacional/2</t>
  </si>
  <si>
    <t>Urbano</t>
  </si>
  <si>
    <t>Distrito Central</t>
  </si>
  <si>
    <t>San Pedro Sula</t>
  </si>
  <si>
    <t>Resto Urbano</t>
  </si>
  <si>
    <t>Rural</t>
  </si>
  <si>
    <t>Sin Nivel</t>
  </si>
  <si>
    <t>Primaria</t>
  </si>
  <si>
    <t>Secundaria</t>
  </si>
  <si>
    <t>Superior</t>
  </si>
  <si>
    <t>Ns / Nr</t>
  </si>
  <si>
    <t>Hombre</t>
  </si>
  <si>
    <t>Mujer</t>
  </si>
  <si>
    <t>Quintil del Hogar</t>
  </si>
  <si>
    <t>Quintil 1</t>
  </si>
  <si>
    <t>Quintil 2</t>
  </si>
  <si>
    <t>Quintil 3</t>
  </si>
  <si>
    <t>Quintil 4</t>
  </si>
  <si>
    <t>Quintil 5</t>
  </si>
  <si>
    <t>No Declaran Ingresos</t>
  </si>
  <si>
    <t>De Menos de 25 Años</t>
  </si>
  <si>
    <t>De 26 - 30 Años</t>
  </si>
  <si>
    <t>De 31 - 40 Años</t>
  </si>
  <si>
    <t>De 41 - 50 Años</t>
  </si>
  <si>
    <t>De 50 y mas Años</t>
  </si>
  <si>
    <t>Nivel Educativo del Jefe</t>
  </si>
  <si>
    <t>Sexo del Jefe</t>
  </si>
  <si>
    <t xml:space="preserve">Cuadro No. 4. Total hogares y hogares con hacinamiento segun dominio, nivel educativo del jefe, sexo del jefe, quintil de ingreso y  edad del jefe </t>
  </si>
  <si>
    <t>Edad del jefe del hogar</t>
  </si>
  <si>
    <t>Cuadro No. 1. Principal fuente de obtención de agua en las viviendas según dominio, nivel educativo del jefe, sexo del jefe y quintil de ingreso del hogar.</t>
  </si>
  <si>
    <t xml:space="preserve">Cuadro No. 2.  Principal medio de eliminación de excretas en las viviendas según dominio, nivel educativo del jefe, sexo del jefe y quintil de ingreso del hogar.                                 </t>
  </si>
  <si>
    <t>Cuadro No. 3.  Principal fuente de alumbrado en las viviendas según dominio, nivel educativo del jefe, sexo del jefe y quintil de ingreso del hogar.</t>
  </si>
  <si>
    <t>Abonera</t>
  </si>
  <si>
    <t>Otro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</si>
</sst>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 indent="1"/>
    </xf>
    <xf numFmtId="4" fontId="2" fillId="0" borderId="0" xfId="0" applyNumberFormat="1" applyFont="1"/>
    <xf numFmtId="4" fontId="5" fillId="0" borderId="0" xfId="0" applyNumberFormat="1" applyFont="1"/>
    <xf numFmtId="4" fontId="5" fillId="0" borderId="1" xfId="0" applyNumberFormat="1" applyFont="1" applyBorder="1" applyAlignment="1">
      <alignment horizontal="center"/>
    </xf>
    <xf numFmtId="166" fontId="5" fillId="0" borderId="0" xfId="1" applyNumberFormat="1" applyFont="1"/>
    <xf numFmtId="166" fontId="2" fillId="0" borderId="0" xfId="1" applyNumberFormat="1" applyFont="1"/>
    <xf numFmtId="4" fontId="2" fillId="0" borderId="0" xfId="0" applyNumberFormat="1" applyFont="1" applyAlignment="1">
      <alignment horizontal="left" indent="1"/>
    </xf>
    <xf numFmtId="165" fontId="2" fillId="0" borderId="0" xfId="1" applyNumberFormat="1" applyFont="1"/>
    <xf numFmtId="4" fontId="2" fillId="0" borderId="0" xfId="0" applyNumberFormat="1" applyFont="1" applyAlignment="1">
      <alignment horizontal="left" indent="2"/>
    </xf>
    <xf numFmtId="165" fontId="2" fillId="0" borderId="0" xfId="0" applyNumberFormat="1" applyFont="1"/>
    <xf numFmtId="4" fontId="2" fillId="0" borderId="2" xfId="0" applyNumberFormat="1" applyFont="1" applyBorder="1" applyAlignment="1">
      <alignment horizontal="left" indent="1"/>
    </xf>
    <xf numFmtId="166" fontId="2" fillId="0" borderId="2" xfId="1" applyNumberFormat="1" applyFont="1" applyBorder="1"/>
    <xf numFmtId="165" fontId="2" fillId="0" borderId="2" xfId="0" applyNumberFormat="1" applyFont="1" applyBorder="1"/>
    <xf numFmtId="3" fontId="2" fillId="0" borderId="0" xfId="0" applyNumberFormat="1" applyFont="1"/>
    <xf numFmtId="3" fontId="2" fillId="0" borderId="0" xfId="0" applyNumberFormat="1" applyFont="1" applyAlignment="1">
      <alignment horizontal="left" indent="1"/>
    </xf>
    <xf numFmtId="3" fontId="2" fillId="0" borderId="0" xfId="0" applyNumberFormat="1" applyFont="1" applyAlignment="1">
      <alignment horizontal="left" indent="2"/>
    </xf>
    <xf numFmtId="3" fontId="2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/>
    <xf numFmtId="166" fontId="6" fillId="0" borderId="0" xfId="1" applyNumberFormat="1" applyFont="1"/>
    <xf numFmtId="165" fontId="6" fillId="0" borderId="0" xfId="1" applyNumberFormat="1" applyFont="1"/>
    <xf numFmtId="3" fontId="2" fillId="0" borderId="2" xfId="0" applyNumberFormat="1" applyFont="1" applyBorder="1" applyAlignment="1">
      <alignment horizontal="left" indent="1"/>
    </xf>
    <xf numFmtId="165" fontId="2" fillId="0" borderId="2" xfId="1" applyNumberFormat="1" applyFont="1" applyBorder="1"/>
    <xf numFmtId="165" fontId="0" fillId="0" borderId="0" xfId="0" applyNumberFormat="1"/>
    <xf numFmtId="0" fontId="2" fillId="0" borderId="0" xfId="4"/>
    <xf numFmtId="165" fontId="5" fillId="0" borderId="0" xfId="1" applyNumberFormat="1" applyFont="1"/>
    <xf numFmtId="0" fontId="3" fillId="0" borderId="0" xfId="0" applyFont="1" applyFill="1" applyBorder="1" applyAlignment="1">
      <alignment horizontal="left" indent="1"/>
    </xf>
    <xf numFmtId="3" fontId="5" fillId="0" borderId="0" xfId="0" applyNumberFormat="1" applyFont="1"/>
    <xf numFmtId="3" fontId="5" fillId="0" borderId="0" xfId="0" applyNumberFormat="1" applyFont="1" applyAlignment="1">
      <alignment vertical="top" wrapText="1"/>
    </xf>
    <xf numFmtId="166" fontId="6" fillId="0" borderId="0" xfId="1" applyNumberFormat="1" applyFont="1" applyFill="1"/>
    <xf numFmtId="166" fontId="2" fillId="0" borderId="0" xfId="1" applyNumberFormat="1" applyFont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0" fontId="3" fillId="0" borderId="0" xfId="0" applyFont="1" applyBorder="1" applyAlignment="1">
      <alignment horizontal="left" indent="1"/>
    </xf>
    <xf numFmtId="166" fontId="2" fillId="0" borderId="0" xfId="1" applyNumberFormat="1" applyFont="1" applyFill="1"/>
    <xf numFmtId="165" fontId="2" fillId="0" borderId="0" xfId="1" applyNumberFormat="1" applyFont="1" applyFill="1"/>
    <xf numFmtId="4" fontId="2" fillId="0" borderId="0" xfId="0" applyNumberFormat="1" applyFont="1" applyFill="1"/>
    <xf numFmtId="166" fontId="5" fillId="0" borderId="0" xfId="1" applyNumberFormat="1" applyFont="1" applyFill="1"/>
    <xf numFmtId="4" fontId="5" fillId="0" borderId="1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0" xfId="2" applyNumberFormat="1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3" fontId="5" fillId="0" borderId="0" xfId="3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/>
    </xf>
    <xf numFmtId="0" fontId="8" fillId="0" borderId="0" xfId="4" applyFont="1"/>
  </cellXfs>
  <cellStyles count="5">
    <cellStyle name="Millares" xfId="1" builtinId="3"/>
    <cellStyle name="Normal" xfId="0" builtinId="0"/>
    <cellStyle name="Normal 2" xfId="2"/>
    <cellStyle name="Normal 3" xfId="3"/>
    <cellStyle name="Normal_vivienda final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619125</xdr:colOff>
      <xdr:row>5</xdr:row>
      <xdr:rowOff>104775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0" y="0"/>
          <a:ext cx="6105525" cy="819150"/>
        </a:xfrm>
        <a:prstGeom prst="rect">
          <a:avLst/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lIns="82296" tIns="82296" rIns="82296" bIns="0" anchor="t" upright="1"/>
        <a:lstStyle/>
        <a:p>
          <a:pPr algn="ctr" rtl="0">
            <a:defRPr sz="1000"/>
          </a:pPr>
          <a:r>
            <a:rPr lang="es-ES" sz="4800" b="1" i="0" strike="noStrike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Times New Roman"/>
              <a:cs typeface="Times New Roman"/>
            </a:rPr>
            <a:t>VIVIENDA</a:t>
          </a:r>
        </a:p>
      </xdr:txBody>
    </xdr:sp>
    <xdr:clientData/>
  </xdr:twoCellAnchor>
  <xdr:twoCellAnchor editAs="oneCell">
    <xdr:from>
      <xdr:col>1</xdr:col>
      <xdr:colOff>9525</xdr:colOff>
      <xdr:row>6</xdr:row>
      <xdr:rowOff>28575</xdr:rowOff>
    </xdr:from>
    <xdr:to>
      <xdr:col>7</xdr:col>
      <xdr:colOff>209011</xdr:colOff>
      <xdr:row>13</xdr:row>
      <xdr:rowOff>133212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885825"/>
          <a:ext cx="4314286" cy="11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gares/Publicacion/Vinculos/3.%20Vivien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Cuadro%20Resu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vienda"/>
    </sheetNames>
    <sheetDataSet>
      <sheetData sheetId="0">
        <row r="5">
          <cell r="C5">
            <v>2037114.2996837036</v>
          </cell>
          <cell r="E5">
            <v>589548.63294445479</v>
          </cell>
          <cell r="G5">
            <v>1129585.7473600917</v>
          </cell>
          <cell r="I5">
            <v>16745.058088505903</v>
          </cell>
          <cell r="K5">
            <v>43324.420198080275</v>
          </cell>
          <cell r="M5">
            <v>63464.448757358739</v>
          </cell>
          <cell r="O5">
            <v>23057.106978399413</v>
          </cell>
          <cell r="Q5">
            <v>10666.759488413451</v>
          </cell>
          <cell r="S5">
            <v>2810.341099564328</v>
          </cell>
          <cell r="U5">
            <v>67354.090011899912</v>
          </cell>
          <cell r="W5">
            <v>90557.694756704819</v>
          </cell>
          <cell r="X5">
            <v>100</v>
          </cell>
          <cell r="AA5">
            <v>768036.22826476605</v>
          </cell>
          <cell r="AC5">
            <v>437318.73457139457</v>
          </cell>
          <cell r="AE5">
            <v>34239.10701206552</v>
          </cell>
          <cell r="AG5">
            <v>8907.9659071687947</v>
          </cell>
          <cell r="AI5">
            <v>486247.52949964709</v>
          </cell>
          <cell r="AK5">
            <v>35850.883052880781</v>
          </cell>
          <cell r="AM5">
            <v>113378.59082626058</v>
          </cell>
          <cell r="AO5">
            <v>7659.5986962862471</v>
          </cell>
          <cell r="AQ5">
            <v>747.43114350115115</v>
          </cell>
          <cell r="AS5">
            <v>2037114.2996837036</v>
          </cell>
          <cell r="AU5">
            <v>1789178.9523469757</v>
          </cell>
          <cell r="AW5">
            <v>2833.4325096293492</v>
          </cell>
          <cell r="AY5">
            <v>2810.341099564328</v>
          </cell>
          <cell r="BA5">
            <v>56624.36593192508</v>
          </cell>
          <cell r="BC5">
            <v>49134.981039513863</v>
          </cell>
          <cell r="BE5">
            <v>68680.453730824069</v>
          </cell>
          <cell r="BG5">
            <v>48792.30504775505</v>
          </cell>
          <cell r="BI5">
            <v>19059.467977473767</v>
          </cell>
        </row>
        <row r="6">
          <cell r="C6">
            <v>1150959.9359485793</v>
          </cell>
          <cell r="E6">
            <v>579592.85011302063</v>
          </cell>
          <cell r="G6">
            <v>485987.73831417848</v>
          </cell>
          <cell r="I6">
            <v>3679.9617001057659</v>
          </cell>
          <cell r="K6">
            <v>18778.781445502518</v>
          </cell>
          <cell r="M6">
            <v>1547.2528297234994</v>
          </cell>
          <cell r="O6">
            <v>20186.971387354999</v>
          </cell>
          <cell r="Q6">
            <v>6810.0147879475107</v>
          </cell>
          <cell r="S6">
            <v>0</v>
          </cell>
          <cell r="U6">
            <v>26873.219279877714</v>
          </cell>
          <cell r="W6">
            <v>7503.146090856726</v>
          </cell>
          <cell r="AA6">
            <v>741367.88506464777</v>
          </cell>
          <cell r="AC6">
            <v>223732.81100450308</v>
          </cell>
          <cell r="AE6">
            <v>19350.278633522565</v>
          </cell>
          <cell r="AG6">
            <v>1613.0379465975577</v>
          </cell>
          <cell r="AI6">
            <v>76266.598666391277</v>
          </cell>
          <cell r="AK6">
            <v>15311.475229469163</v>
          </cell>
          <cell r="AM6">
            <v>46737.630071697531</v>
          </cell>
          <cell r="AO6">
            <v>7360.6262388857867</v>
          </cell>
          <cell r="AQ6">
            <v>0</v>
          </cell>
          <cell r="AS6">
            <v>1150959.9359485793</v>
          </cell>
          <cell r="AU6">
            <v>1140916.97296544</v>
          </cell>
          <cell r="AW6">
            <v>740.62530782612635</v>
          </cell>
          <cell r="AY6">
            <v>0</v>
          </cell>
          <cell r="BA6">
            <v>1105.1805926596426</v>
          </cell>
          <cell r="BC6">
            <v>6112.8444195876191</v>
          </cell>
          <cell r="BE6">
            <v>1620.931535900809</v>
          </cell>
          <cell r="BG6">
            <v>0</v>
          </cell>
          <cell r="BI6">
            <v>463.38112716510796</v>
          </cell>
        </row>
        <row r="7">
          <cell r="C7">
            <v>291668.10990206583</v>
          </cell>
          <cell r="E7">
            <v>248136.86346923374</v>
          </cell>
          <cell r="G7">
            <v>26714.346402441224</v>
          </cell>
          <cell r="I7">
            <v>0</v>
          </cell>
          <cell r="K7">
            <v>0</v>
          </cell>
          <cell r="M7">
            <v>0</v>
          </cell>
          <cell r="O7">
            <v>12678.366038535612</v>
          </cell>
          <cell r="Q7">
            <v>985.36523615561759</v>
          </cell>
          <cell r="S7">
            <v>0</v>
          </cell>
          <cell r="U7">
            <v>2496.258598260898</v>
          </cell>
          <cell r="W7">
            <v>656.9101574370784</v>
          </cell>
          <cell r="AA7">
            <v>234254.16214206329</v>
          </cell>
          <cell r="AB7">
            <v>30.500405257095313</v>
          </cell>
          <cell r="AC7">
            <v>13488.555232708008</v>
          </cell>
          <cell r="AD7">
            <v>3.0843762606986895</v>
          </cell>
          <cell r="AE7">
            <v>547.42513119756529</v>
          </cell>
          <cell r="AF7">
            <v>1.5988300483556948</v>
          </cell>
          <cell r="AG7">
            <v>0</v>
          </cell>
          <cell r="AH7">
            <v>0</v>
          </cell>
          <cell r="AI7">
            <v>5408.5602962319444</v>
          </cell>
          <cell r="AJ7">
            <v>1.1123059693069082</v>
          </cell>
          <cell r="AK7">
            <v>3810.0789131350543</v>
          </cell>
          <cell r="AL7">
            <v>10.627573405974717</v>
          </cell>
          <cell r="AM7">
            <v>23648.765667734853</v>
          </cell>
          <cell r="AN7">
            <v>20.858228608586092</v>
          </cell>
          <cell r="AO7">
            <v>6065.4704536690224</v>
          </cell>
          <cell r="AP7">
            <v>79.187835997333167</v>
          </cell>
          <cell r="AQ7">
            <v>0</v>
          </cell>
          <cell r="AR7">
            <v>0</v>
          </cell>
          <cell r="AS7">
            <v>291668.10990206583</v>
          </cell>
          <cell r="AT7">
            <v>14.317709612433246</v>
          </cell>
          <cell r="AU7">
            <v>291449.13984958682</v>
          </cell>
          <cell r="AV7">
            <v>16.28954663630908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218.97005247902612</v>
          </cell>
          <cell r="BD7">
            <v>0.44565001928652942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</row>
        <row r="8">
          <cell r="C8">
            <v>189176.86434187237</v>
          </cell>
          <cell r="E8">
            <v>0</v>
          </cell>
          <cell r="G8">
            <v>181897.57560209563</v>
          </cell>
          <cell r="I8">
            <v>0</v>
          </cell>
          <cell r="K8">
            <v>1311.9648310062807</v>
          </cell>
          <cell r="M8">
            <v>0</v>
          </cell>
          <cell r="O8">
            <v>0</v>
          </cell>
          <cell r="Q8">
            <v>0</v>
          </cell>
          <cell r="S8">
            <v>0</v>
          </cell>
          <cell r="U8">
            <v>3470.3585852424194</v>
          </cell>
          <cell r="W8">
            <v>2496.9653235280825</v>
          </cell>
          <cell r="AA8">
            <v>157795.51201312593</v>
          </cell>
          <cell r="AB8">
            <v>20.545321458290495</v>
          </cell>
          <cell r="AC8">
            <v>13627.505664000722</v>
          </cell>
          <cell r="AD8">
            <v>3.1161495236092978</v>
          </cell>
          <cell r="AE8">
            <v>7681.3424783109658</v>
          </cell>
          <cell r="AF8">
            <v>22.434412426714683</v>
          </cell>
          <cell r="AG8">
            <v>507.85735393791515</v>
          </cell>
          <cell r="AH8">
            <v>5.7011596051261346</v>
          </cell>
          <cell r="AI8">
            <v>3681.9658160498848</v>
          </cell>
          <cell r="AJ8">
            <v>0.75722046749289595</v>
          </cell>
          <cell r="AK8">
            <v>2877.858338981519</v>
          </cell>
          <cell r="AL8">
            <v>8.0273011259907303</v>
          </cell>
          <cell r="AM8">
            <v>1587.0542310559849</v>
          </cell>
          <cell r="AN8">
            <v>1.3997829920888325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189176.86434187237</v>
          </cell>
          <cell r="AT8">
            <v>9.2865120219933299</v>
          </cell>
          <cell r="AU8">
            <v>188436.23903404624</v>
          </cell>
          <cell r="AV8">
            <v>10.531995068847802</v>
          </cell>
          <cell r="AW8">
            <v>740.62530782612635</v>
          </cell>
          <cell r="AX8">
            <v>26.138801799906293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</row>
        <row r="9">
          <cell r="C9">
            <v>670114.96170462796</v>
          </cell>
          <cell r="E9">
            <v>331455.98664378311</v>
          </cell>
          <cell r="G9">
            <v>277375.81630963879</v>
          </cell>
          <cell r="I9">
            <v>3679.9617001057659</v>
          </cell>
          <cell r="K9">
            <v>17466.816614496238</v>
          </cell>
          <cell r="M9">
            <v>1547.2528297234994</v>
          </cell>
          <cell r="O9">
            <v>7508.6053488193857</v>
          </cell>
          <cell r="Q9">
            <v>5824.6495517918929</v>
          </cell>
          <cell r="S9">
            <v>0</v>
          </cell>
          <cell r="U9">
            <v>20906.602096374394</v>
          </cell>
          <cell r="W9">
            <v>4349.270609891566</v>
          </cell>
          <cell r="AA9">
            <v>349318.21090945322</v>
          </cell>
          <cell r="AB9">
            <v>45.481996558765495</v>
          </cell>
          <cell r="AC9">
            <v>196616.75010779456</v>
          </cell>
          <cell r="AD9">
            <v>44.959599158379035</v>
          </cell>
          <cell r="AE9">
            <v>11121.511024014027</v>
          </cell>
          <cell r="AF9">
            <v>32.481895687568361</v>
          </cell>
          <cell r="AG9">
            <v>1105.1805926596423</v>
          </cell>
          <cell r="AH9">
            <v>12.406654944314893</v>
          </cell>
          <cell r="AI9">
            <v>67176.072554109458</v>
          </cell>
          <cell r="AJ9">
            <v>13.815200793561711</v>
          </cell>
          <cell r="AK9">
            <v>8623.5379773525856</v>
          </cell>
          <cell r="AL9">
            <v>24.053906746544268</v>
          </cell>
          <cell r="AM9">
            <v>21501.810172906717</v>
          </cell>
          <cell r="AN9">
            <v>18.964612292505667</v>
          </cell>
          <cell r="AO9">
            <v>1295.1557852167634</v>
          </cell>
          <cell r="AP9">
            <v>16.908924821932501</v>
          </cell>
          <cell r="AQ9">
            <v>0</v>
          </cell>
          <cell r="AR9">
            <v>0</v>
          </cell>
          <cell r="AS9">
            <v>670114.96170462796</v>
          </cell>
          <cell r="AT9">
            <v>32.895304981594535</v>
          </cell>
          <cell r="AU9">
            <v>661031.59408179368</v>
          </cell>
          <cell r="AV9">
            <v>36.946085980649279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1105.1805926596426</v>
          </cell>
          <cell r="BB9">
            <v>1.9517756613615989</v>
          </cell>
          <cell r="BC9">
            <v>5893.8743671085922</v>
          </cell>
          <cell r="BD9">
            <v>11.995271479536743</v>
          </cell>
          <cell r="BE9">
            <v>1620.931535900809</v>
          </cell>
          <cell r="BF9">
            <v>2.3601060386899109</v>
          </cell>
          <cell r="BG9">
            <v>0</v>
          </cell>
          <cell r="BH9">
            <v>0</v>
          </cell>
          <cell r="BI9">
            <v>463.38112716510796</v>
          </cell>
          <cell r="BJ9">
            <v>2.4312385199459627</v>
          </cell>
        </row>
        <row r="10">
          <cell r="C10">
            <v>886154.36373491737</v>
          </cell>
          <cell r="E10">
            <v>9955.7828314353355</v>
          </cell>
          <cell r="G10">
            <v>643598.00904595829</v>
          </cell>
          <cell r="I10">
            <v>13065.096388400127</v>
          </cell>
          <cell r="K10">
            <v>24545.63875257783</v>
          </cell>
          <cell r="M10">
            <v>61917.195927635243</v>
          </cell>
          <cell r="O10">
            <v>2870.1355910444199</v>
          </cell>
          <cell r="Q10">
            <v>3856.7447004659393</v>
          </cell>
          <cell r="S10">
            <v>2810.341099564328</v>
          </cell>
          <cell r="U10">
            <v>40480.870732022333</v>
          </cell>
          <cell r="W10">
            <v>83054.54866584808</v>
          </cell>
          <cell r="AA10">
            <v>26668.343200121097</v>
          </cell>
          <cell r="AB10">
            <v>3.4722767258483653</v>
          </cell>
          <cell r="AC10">
            <v>213585.92356689027</v>
          </cell>
          <cell r="AD10">
            <v>48.839875057312746</v>
          </cell>
          <cell r="AE10">
            <v>14888.828378542941</v>
          </cell>
          <cell r="AF10">
            <v>43.484861837361201</v>
          </cell>
          <cell r="AG10">
            <v>7294.9279605712345</v>
          </cell>
          <cell r="AH10">
            <v>81.892185450558941</v>
          </cell>
          <cell r="AI10">
            <v>409980.93083325453</v>
          </cell>
          <cell r="AJ10">
            <v>84.315272769638227</v>
          </cell>
          <cell r="AK10">
            <v>20539.407823411657</v>
          </cell>
          <cell r="AL10">
            <v>57.291218721490381</v>
          </cell>
          <cell r="AM10">
            <v>66640.960754562519</v>
          </cell>
          <cell r="AN10">
            <v>58.777376106818956</v>
          </cell>
          <cell r="AO10">
            <v>298.97245740046043</v>
          </cell>
          <cell r="AP10">
            <v>3.9032391807343263</v>
          </cell>
          <cell r="AQ10">
            <v>747.43114350115115</v>
          </cell>
          <cell r="AR10">
            <v>100</v>
          </cell>
          <cell r="AS10">
            <v>886154.36373491737</v>
          </cell>
          <cell r="AT10">
            <v>43.500473383968085</v>
          </cell>
          <cell r="AU10">
            <v>648261.97938140447</v>
          </cell>
          <cell r="AV10">
            <v>36.23237231418576</v>
          </cell>
          <cell r="AW10">
            <v>2092.8072018032231</v>
          </cell>
          <cell r="AX10">
            <v>73.86119820009371</v>
          </cell>
          <cell r="AY10">
            <v>2810.341099564328</v>
          </cell>
          <cell r="AZ10">
            <v>100</v>
          </cell>
          <cell r="BA10">
            <v>55519.185339265445</v>
          </cell>
          <cell r="BB10">
            <v>98.048224338638406</v>
          </cell>
          <cell r="BC10">
            <v>43022.136619926263</v>
          </cell>
          <cell r="BD10">
            <v>87.559078501176771</v>
          </cell>
          <cell r="BE10">
            <v>67059.522194923236</v>
          </cell>
          <cell r="BF10">
            <v>97.639893961310051</v>
          </cell>
          <cell r="BG10">
            <v>48792.30504775505</v>
          </cell>
          <cell r="BH10">
            <v>100</v>
          </cell>
          <cell r="BI10">
            <v>18596.08685030866</v>
          </cell>
          <cell r="BJ10">
            <v>97.56876148005405</v>
          </cell>
        </row>
        <row r="12">
          <cell r="C12">
            <v>299589.2917523834</v>
          </cell>
          <cell r="E12">
            <v>42703.364650006748</v>
          </cell>
          <cell r="G12">
            <v>175121.34543833431</v>
          </cell>
          <cell r="I12">
            <v>5466.1694597957421</v>
          </cell>
          <cell r="K12">
            <v>8609.8718414666255</v>
          </cell>
          <cell r="M12">
            <v>22363.13981355447</v>
          </cell>
          <cell r="O12">
            <v>1735.0285797165625</v>
          </cell>
          <cell r="Q12">
            <v>2167.5241343477328</v>
          </cell>
          <cell r="S12">
            <v>1614.4512699624863</v>
          </cell>
          <cell r="U12">
            <v>14670.098370195965</v>
          </cell>
          <cell r="W12">
            <v>25138.298195001829</v>
          </cell>
          <cell r="AA12">
            <v>50185.961945593022</v>
          </cell>
          <cell r="AB12">
            <v>6.5343222231819462</v>
          </cell>
          <cell r="AC12">
            <v>46044.818908867317</v>
          </cell>
          <cell r="AD12">
            <v>10.528892377317135</v>
          </cell>
          <cell r="AE12">
            <v>5490.3983058952545</v>
          </cell>
          <cell r="AF12">
            <v>16.035459990123261</v>
          </cell>
          <cell r="AG12">
            <v>2371.1131718267648</v>
          </cell>
          <cell r="AH12">
            <v>26.617896796378421</v>
          </cell>
          <cell r="AI12">
            <v>111123.93531638337</v>
          </cell>
          <cell r="AJ12">
            <v>22.853367590521408</v>
          </cell>
          <cell r="AK12">
            <v>6912.8686359141393</v>
          </cell>
          <cell r="AL12">
            <v>19.282282742429295</v>
          </cell>
          <cell r="AM12">
            <v>26528.797002205443</v>
          </cell>
          <cell r="AN12">
            <v>23.398418351183885</v>
          </cell>
          <cell r="AO12">
            <v>1448.7463633207255</v>
          </cell>
          <cell r="AP12">
            <v>18.9141288044653</v>
          </cell>
          <cell r="AQ12">
            <v>0</v>
          </cell>
          <cell r="AR12">
            <v>0</v>
          </cell>
          <cell r="AS12">
            <v>299589.2917523834</v>
          </cell>
          <cell r="AT12">
            <v>14.706552882128396</v>
          </cell>
          <cell r="AU12">
            <v>217213.78142487979</v>
          </cell>
          <cell r="AV12">
            <v>12.140416761551279</v>
          </cell>
          <cell r="AW12">
            <v>616.38330361165742</v>
          </cell>
          <cell r="AX12">
            <v>21.7539433714018</v>
          </cell>
          <cell r="AY12">
            <v>956.71186368147346</v>
          </cell>
          <cell r="AZ12">
            <v>34.042553191489368</v>
          </cell>
          <cell r="BA12">
            <v>14799.136641322804</v>
          </cell>
          <cell r="BB12">
            <v>26.135633305129836</v>
          </cell>
          <cell r="BC12">
            <v>14968.680040628215</v>
          </cell>
          <cell r="BD12">
            <v>30.464405854945891</v>
          </cell>
          <cell r="BE12">
            <v>23110.570957055606</v>
          </cell>
          <cell r="BF12">
            <v>33.649415083411846</v>
          </cell>
          <cell r="BG12">
            <v>20330.127103231334</v>
          </cell>
          <cell r="BH12">
            <v>41.666666666666799</v>
          </cell>
          <cell r="BI12">
            <v>7593.900417971694</v>
          </cell>
          <cell r="BJ12">
            <v>39.843191987031659</v>
          </cell>
        </row>
        <row r="13">
          <cell r="C13">
            <v>1171796.6511882665</v>
          </cell>
          <cell r="E13">
            <v>269092.53327612008</v>
          </cell>
          <cell r="G13">
            <v>709204.28129678511</v>
          </cell>
          <cell r="I13">
            <v>9380.9222740782516</v>
          </cell>
          <cell r="K13">
            <v>24231.732472388634</v>
          </cell>
          <cell r="M13">
            <v>37991.995386839641</v>
          </cell>
          <cell r="O13">
            <v>16564.521564956067</v>
          </cell>
          <cell r="Q13">
            <v>6806.5656774550844</v>
          </cell>
          <cell r="S13">
            <v>896.91737220138134</v>
          </cell>
          <cell r="U13">
            <v>38956.922905271589</v>
          </cell>
          <cell r="W13">
            <v>58670.258962185166</v>
          </cell>
          <cell r="AA13">
            <v>342200.24323598505</v>
          </cell>
          <cell r="AB13">
            <v>44.555221569316124</v>
          </cell>
          <cell r="AC13">
            <v>271756.4306574504</v>
          </cell>
          <cell r="AD13">
            <v>62.141502106876864</v>
          </cell>
          <cell r="AE13">
            <v>22078.060061618769</v>
          </cell>
          <cell r="AF13">
            <v>64.481997307460972</v>
          </cell>
          <cell r="AG13">
            <v>6178.0857864614745</v>
          </cell>
          <cell r="AH13">
            <v>69.354618673266188</v>
          </cell>
          <cell r="AI13">
            <v>337047.52009382989</v>
          </cell>
          <cell r="AJ13">
            <v>69.316037541754653</v>
          </cell>
          <cell r="AK13">
            <v>24090.210056246586</v>
          </cell>
          <cell r="AL13">
            <v>67.195583497101126</v>
          </cell>
          <cell r="AM13">
            <v>78386.900614618149</v>
          </cell>
          <cell r="AN13">
            <v>69.137303650860233</v>
          </cell>
          <cell r="AO13">
            <v>5334.972123049417</v>
          </cell>
          <cell r="AP13">
            <v>69.650804625522682</v>
          </cell>
          <cell r="AQ13">
            <v>747.43114350115115</v>
          </cell>
          <cell r="AR13">
            <v>100</v>
          </cell>
          <cell r="AS13">
            <v>1171796.6511882665</v>
          </cell>
          <cell r="AT13">
            <v>57.522381113823982</v>
          </cell>
          <cell r="AU13">
            <v>1015682.7914015269</v>
          </cell>
          <cell r="AV13">
            <v>56.768094106472333</v>
          </cell>
          <cell r="AW13">
            <v>2217.0492060176916</v>
          </cell>
          <cell r="AX13">
            <v>78.246056628598197</v>
          </cell>
          <cell r="AY13">
            <v>1853.6292358828546</v>
          </cell>
          <cell r="AZ13">
            <v>65.957446808510639</v>
          </cell>
          <cell r="BA13">
            <v>38462.297894708208</v>
          </cell>
          <cell r="BB13">
            <v>67.925348499174959</v>
          </cell>
          <cell r="BC13">
            <v>30400.265535361967</v>
          </cell>
          <cell r="BD13">
            <v>61.870921474284025</v>
          </cell>
          <cell r="BE13">
            <v>44672.965401567075</v>
          </cell>
          <cell r="BF13">
            <v>65.04465677622288</v>
          </cell>
          <cell r="BG13">
            <v>28163.205487123403</v>
          </cell>
          <cell r="BH13">
            <v>57.720588235294287</v>
          </cell>
          <cell r="BI13">
            <v>10344.447026055934</v>
          </cell>
          <cell r="BJ13">
            <v>54.27458436028725</v>
          </cell>
        </row>
        <row r="14">
          <cell r="C14">
            <v>408160.71521462355</v>
          </cell>
          <cell r="E14">
            <v>191901.33478556608</v>
          </cell>
          <cell r="G14">
            <v>179125.40035558189</v>
          </cell>
          <cell r="I14">
            <v>1897.966354631893</v>
          </cell>
          <cell r="K14">
            <v>9526.1040205436129</v>
          </cell>
          <cell r="M14">
            <v>3109.3135569647884</v>
          </cell>
          <cell r="O14">
            <v>3985.2549551182747</v>
          </cell>
          <cell r="Q14">
            <v>1692.6696766106338</v>
          </cell>
          <cell r="S14">
            <v>298.97245740046043</v>
          </cell>
          <cell r="U14">
            <v>11384.174450738328</v>
          </cell>
          <cell r="W14">
            <v>5239.5246014666591</v>
          </cell>
          <cell r="AA14">
            <v>247537.96781815641</v>
          </cell>
          <cell r="AB14">
            <v>32.229985866346702</v>
          </cell>
          <cell r="AC14">
            <v>97852.255103193893</v>
          </cell>
          <cell r="AD14">
            <v>22.375500377109731</v>
          </cell>
          <cell r="AE14">
            <v>5421.7465961492435</v>
          </cell>
          <cell r="AF14">
            <v>15.834953272112717</v>
          </cell>
          <cell r="AG14">
            <v>358.76694888055255</v>
          </cell>
          <cell r="AH14">
            <v>4.0274845303553581</v>
          </cell>
          <cell r="AI14">
            <v>33220.881380896397</v>
          </cell>
          <cell r="AJ14">
            <v>6.8320925794894976</v>
          </cell>
          <cell r="AK14">
            <v>3978.4577236316018</v>
          </cell>
          <cell r="AL14">
            <v>11.097237738226129</v>
          </cell>
          <cell r="AM14">
            <v>8243.9231569575841</v>
          </cell>
          <cell r="AN14">
            <v>7.2711462515797463</v>
          </cell>
          <cell r="AO14">
            <v>875.88020991610449</v>
          </cell>
          <cell r="AP14">
            <v>11.435066570012012</v>
          </cell>
          <cell r="AQ14">
            <v>0</v>
          </cell>
          <cell r="AR14">
            <v>0</v>
          </cell>
          <cell r="AS14">
            <v>408160.71521462355</v>
          </cell>
          <cell r="AT14">
            <v>20.036220612559511</v>
          </cell>
          <cell r="AU14">
            <v>401345.16068561503</v>
          </cell>
          <cell r="AV14">
            <v>22.431806508742234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1853.6292358828546</v>
          </cell>
          <cell r="BB14">
            <v>3.2735540705415116</v>
          </cell>
          <cell r="BC14">
            <v>3108.2960572427273</v>
          </cell>
          <cell r="BD14">
            <v>6.3260349174513095</v>
          </cell>
          <cell r="BE14">
            <v>896.91737220138134</v>
          </cell>
          <cell r="BF14">
            <v>1.3059281403652712</v>
          </cell>
          <cell r="BG14">
            <v>298.97245740046043</v>
          </cell>
          <cell r="BH14">
            <v>0.61274509803921684</v>
          </cell>
          <cell r="BI14">
            <v>657.73940628101298</v>
          </cell>
          <cell r="BJ14">
            <v>3.4509851327350267</v>
          </cell>
        </row>
        <row r="15">
          <cell r="C15">
            <v>145719.70764252599</v>
          </cell>
          <cell r="E15">
            <v>81828.347996688753</v>
          </cell>
          <cell r="G15">
            <v>60354.071286135411</v>
          </cell>
          <cell r="I15">
            <v>0</v>
          </cell>
          <cell r="K15">
            <v>956.71186368147346</v>
          </cell>
          <cell r="M15">
            <v>0</v>
          </cell>
          <cell r="O15">
            <v>772.30187860851333</v>
          </cell>
          <cell r="Q15">
            <v>0</v>
          </cell>
          <cell r="S15">
            <v>0</v>
          </cell>
          <cell r="U15">
            <v>851.56275373028166</v>
          </cell>
          <cell r="W15">
            <v>956.71186368147346</v>
          </cell>
          <cell r="AA15">
            <v>122256.43248954017</v>
          </cell>
          <cell r="AB15">
            <v>15.91805542373381</v>
          </cell>
          <cell r="AC15">
            <v>18789.443293743669</v>
          </cell>
          <cell r="AD15">
            <v>4.2965100299576102</v>
          </cell>
          <cell r="AE15">
            <v>994.97337143327491</v>
          </cell>
          <cell r="AF15">
            <v>2.9059559616512667</v>
          </cell>
          <cell r="AG15">
            <v>0</v>
          </cell>
          <cell r="AH15">
            <v>0</v>
          </cell>
          <cell r="AI15">
            <v>2650.3362897214593</v>
          </cell>
          <cell r="AJ15">
            <v>0.54505907566228218</v>
          </cell>
          <cell r="AK15">
            <v>510.57968820792507</v>
          </cell>
          <cell r="AL15">
            <v>1.424176044575554</v>
          </cell>
          <cell r="AM15">
            <v>218.97005247902612</v>
          </cell>
          <cell r="AN15">
            <v>0.19313174637579689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145719.70764252599</v>
          </cell>
          <cell r="AT15">
            <v>7.1532416057926369</v>
          </cell>
          <cell r="AU15">
            <v>143388.25740646906</v>
          </cell>
          <cell r="AV15">
            <v>8.0141931704695004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1210.3297026108341</v>
          </cell>
          <cell r="BB15">
            <v>2.1374715331310132</v>
          </cell>
          <cell r="BC15">
            <v>657.73940628101298</v>
          </cell>
          <cell r="BD15">
            <v>1.338637753318894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463.38112716510796</v>
          </cell>
          <cell r="BJ15">
            <v>2.4312385199459627</v>
          </cell>
        </row>
        <row r="16">
          <cell r="C16">
            <v>11847.933885693001</v>
          </cell>
          <cell r="E16">
            <v>4023.0522360702885</v>
          </cell>
          <cell r="G16">
            <v>5780.6489832893876</v>
          </cell>
          <cell r="I16">
            <v>0</v>
          </cell>
          <cell r="K16">
            <v>0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1491.3315319638991</v>
          </cell>
          <cell r="W16">
            <v>552.90113436941806</v>
          </cell>
          <cell r="AA16">
            <v>5855.6227754898337</v>
          </cell>
          <cell r="AB16">
            <v>0.76241491742121548</v>
          </cell>
          <cell r="AC16">
            <v>2875.7866081388083</v>
          </cell>
          <cell r="AD16">
            <v>0.65759510873854898</v>
          </cell>
          <cell r="AE16">
            <v>253.92867696895757</v>
          </cell>
          <cell r="AF16">
            <v>0.74163346865172519</v>
          </cell>
          <cell r="AG16">
            <v>0</v>
          </cell>
          <cell r="AH16">
            <v>0</v>
          </cell>
          <cell r="AI16">
            <v>2204.8564188143814</v>
          </cell>
          <cell r="AJ16">
            <v>0.45344321257183512</v>
          </cell>
          <cell r="AK16">
            <v>358.76694888055255</v>
          </cell>
          <cell r="AL16">
            <v>1.0007199776679532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11847.933885693001</v>
          </cell>
          <cell r="AT16">
            <v>0.58160378568510329</v>
          </cell>
          <cell r="AU16">
            <v>11548.961428292539</v>
          </cell>
          <cell r="AV16">
            <v>0.64548945275390468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298.97245740046043</v>
          </cell>
          <cell r="BB16">
            <v>0.52799259202282456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</row>
        <row r="18">
          <cell r="C18">
            <v>1372615.5655590224</v>
          </cell>
          <cell r="E18">
            <v>342762.34487659048</v>
          </cell>
          <cell r="G18">
            <v>791658.59412604698</v>
          </cell>
          <cell r="I18">
            <v>14442.970166522351</v>
          </cell>
          <cell r="K18">
            <v>33189.030269981078</v>
          </cell>
          <cell r="M18">
            <v>44330.211483729348</v>
          </cell>
          <cell r="O18">
            <v>14868.629799436419</v>
          </cell>
          <cell r="Q18">
            <v>6732.7459373879674</v>
          </cell>
          <cell r="S18">
            <v>2212.3961847634073</v>
          </cell>
          <cell r="U18">
            <v>48027.765701063312</v>
          </cell>
          <cell r="W18">
            <v>74390.877013453268</v>
          </cell>
          <cell r="AA18">
            <v>469958.58347264735</v>
          </cell>
          <cell r="AB18">
            <v>61.189637438644105</v>
          </cell>
          <cell r="AC18">
            <v>299464.83232576057</v>
          </cell>
          <cell r="AD18">
            <v>68.477476186621359</v>
          </cell>
          <cell r="AE18">
            <v>24126.271444984097</v>
          </cell>
          <cell r="AF18">
            <v>70.464079090854327</v>
          </cell>
          <cell r="AG18">
            <v>6641.295183610755</v>
          </cell>
          <cell r="AH18">
            <v>74.554564451869894</v>
          </cell>
          <cell r="AI18">
            <v>361635.96252845437</v>
          </cell>
          <cell r="AJ18">
            <v>74.372812320626267</v>
          </cell>
          <cell r="AK18">
            <v>23635.66743704645</v>
          </cell>
          <cell r="AL18">
            <v>65.927713418337177</v>
          </cell>
          <cell r="AM18">
            <v>78305.234619069204</v>
          </cell>
          <cell r="AN18">
            <v>69.06527418307995</v>
          </cell>
          <cell r="AO18">
            <v>4554.0795094118739</v>
          </cell>
          <cell r="AP18">
            <v>59.455849973183547</v>
          </cell>
          <cell r="AQ18">
            <v>298.97245740046043</v>
          </cell>
          <cell r="AR18">
            <v>40</v>
          </cell>
          <cell r="AS18">
            <v>1372615.5655590224</v>
          </cell>
          <cell r="AT18">
            <v>67.380390279138695</v>
          </cell>
          <cell r="AU18">
            <v>1184771.2270690913</v>
          </cell>
          <cell r="AV18">
            <v>66.218710292503403</v>
          </cell>
          <cell r="AW18">
            <v>2235.4875948284284</v>
          </cell>
          <cell r="AX18">
            <v>78.896800514258942</v>
          </cell>
          <cell r="AY18">
            <v>1853.6292358828546</v>
          </cell>
          <cell r="AZ18">
            <v>65.957446808510639</v>
          </cell>
          <cell r="BA18">
            <v>44397.409923968349</v>
          </cell>
          <cell r="BB18">
            <v>78.406899915389388</v>
          </cell>
          <cell r="BC18">
            <v>34486.768217875295</v>
          </cell>
          <cell r="BD18">
            <v>70.187812202759119</v>
          </cell>
          <cell r="BE18">
            <v>52655.530014159369</v>
          </cell>
          <cell r="BF18">
            <v>76.667417225473784</v>
          </cell>
          <cell r="BG18">
            <v>38806.624970579745</v>
          </cell>
          <cell r="BH18">
            <v>79.534313725490307</v>
          </cell>
          <cell r="BI18">
            <v>13408.888532605055</v>
          </cell>
          <cell r="BJ18">
            <v>70.35290045059449</v>
          </cell>
        </row>
        <row r="19">
          <cell r="C19">
            <v>664498.73412449879</v>
          </cell>
          <cell r="E19">
            <v>246786.28806786126</v>
          </cell>
          <cell r="G19">
            <v>337927.15323406731</v>
          </cell>
          <cell r="I19">
            <v>2302.0879219835451</v>
          </cell>
          <cell r="K19">
            <v>10135.389928099266</v>
          </cell>
          <cell r="M19">
            <v>19134.237273629486</v>
          </cell>
          <cell r="O19">
            <v>8188.4771789629949</v>
          </cell>
          <cell r="Q19">
            <v>3934.0135510254831</v>
          </cell>
          <cell r="S19">
            <v>597.94491480092086</v>
          </cell>
          <cell r="U19">
            <v>19326.324310836684</v>
          </cell>
          <cell r="W19">
            <v>16166.817743251409</v>
          </cell>
          <cell r="AA19">
            <v>298077.64479211747</v>
          </cell>
          <cell r="AB19">
            <v>38.810362561355738</v>
          </cell>
          <cell r="AC19">
            <v>137853.902245634</v>
          </cell>
          <cell r="AD19">
            <v>31.522523813378644</v>
          </cell>
          <cell r="AE19">
            <v>10112.835567081413</v>
          </cell>
          <cell r="AF19">
            <v>29.535920909145645</v>
          </cell>
          <cell r="AG19">
            <v>2266.670723558037</v>
          </cell>
          <cell r="AH19">
            <v>25.445435548130085</v>
          </cell>
          <cell r="AI19">
            <v>124611.56697119158</v>
          </cell>
          <cell r="AJ19">
            <v>25.627187679373499</v>
          </cell>
          <cell r="AK19">
            <v>12215.215615834375</v>
          </cell>
          <cell r="AL19">
            <v>34.072286581662951</v>
          </cell>
          <cell r="AM19">
            <v>35073.356207190976</v>
          </cell>
          <cell r="AN19">
            <v>30.934725816919695</v>
          </cell>
          <cell r="AO19">
            <v>3105.5191868743741</v>
          </cell>
          <cell r="AP19">
            <v>40.544150026816467</v>
          </cell>
          <cell r="AQ19">
            <v>448.45868610069067</v>
          </cell>
          <cell r="AR19">
            <v>60</v>
          </cell>
          <cell r="AS19">
            <v>664498.73412449879</v>
          </cell>
          <cell r="AT19">
            <v>32.619609720852353</v>
          </cell>
          <cell r="AU19">
            <v>604407.72527772083</v>
          </cell>
          <cell r="AV19">
            <v>33.78128970748746</v>
          </cell>
          <cell r="AW19">
            <v>597.94491480092086</v>
          </cell>
          <cell r="AX19">
            <v>21.103199485741062</v>
          </cell>
          <cell r="AY19">
            <v>956.71186368147346</v>
          </cell>
          <cell r="AZ19">
            <v>34.042553191489368</v>
          </cell>
          <cell r="BA19">
            <v>12226.956007956776</v>
          </cell>
          <cell r="BB19">
            <v>21.593100084610679</v>
          </cell>
          <cell r="BC19">
            <v>14648.212821638615</v>
          </cell>
          <cell r="BD19">
            <v>29.81218779724097</v>
          </cell>
          <cell r="BE19">
            <v>16024.923716664693</v>
          </cell>
          <cell r="BF19">
            <v>23.332582774526198</v>
          </cell>
          <cell r="BG19">
            <v>9985.6800771753824</v>
          </cell>
          <cell r="BH19">
            <v>20.465686274509849</v>
          </cell>
          <cell r="BI19">
            <v>5650.579444868702</v>
          </cell>
          <cell r="BJ19">
            <v>29.647099549405453</v>
          </cell>
        </row>
        <row r="21">
          <cell r="C21">
            <v>403645.85474563891</v>
          </cell>
          <cell r="E21">
            <v>38891.027436762532</v>
          </cell>
          <cell r="G21">
            <v>251353.42524851326</v>
          </cell>
          <cell r="I21">
            <v>5441.2987246883795</v>
          </cell>
          <cell r="K21">
            <v>6696.2763840878488</v>
          </cell>
          <cell r="M21">
            <v>30339.317977109942</v>
          </cell>
          <cell r="O21">
            <v>1712.5257159227176</v>
          </cell>
          <cell r="Q21">
            <v>1220.7605647092041</v>
          </cell>
          <cell r="S21">
            <v>717.5338977611051</v>
          </cell>
          <cell r="U21">
            <v>23205.683506921239</v>
          </cell>
          <cell r="W21">
            <v>44068.005289161185</v>
          </cell>
          <cell r="AA21">
            <v>40744.137649707882</v>
          </cell>
          <cell r="AB21">
            <v>5.30497600897833</v>
          </cell>
          <cell r="AC21">
            <v>49347.423943225353</v>
          </cell>
          <cell r="AD21">
            <v>11.284086420763465</v>
          </cell>
          <cell r="AE21">
            <v>6814.8478673259724</v>
          </cell>
          <cell r="AF21">
            <v>19.903696276087128</v>
          </cell>
          <cell r="AG21">
            <v>4464.3161972728549</v>
          </cell>
          <cell r="AH21">
            <v>50.116000036328622</v>
          </cell>
          <cell r="AI21">
            <v>177008.05815768882</v>
          </cell>
          <cell r="AJ21">
            <v>36.402870435111858</v>
          </cell>
          <cell r="AK21">
            <v>9648.3475269377323</v>
          </cell>
          <cell r="AL21">
            <v>26.912440378961445</v>
          </cell>
          <cell r="AM21">
            <v>37889.19591690987</v>
          </cell>
          <cell r="AN21">
            <v>33.418298499555902</v>
          </cell>
          <cell r="AO21">
            <v>736.91256235851267</v>
          </cell>
          <cell r="AP21">
            <v>9.6207724657403322</v>
          </cell>
          <cell r="AQ21">
            <v>747.43114350115115</v>
          </cell>
          <cell r="AR21">
            <v>100</v>
          </cell>
          <cell r="AS21">
            <v>403645.85474563891</v>
          </cell>
          <cell r="AT21">
            <v>19.814590413915987</v>
          </cell>
          <cell r="AU21">
            <v>273226.97015301394</v>
          </cell>
          <cell r="AV21">
            <v>15.271081173552</v>
          </cell>
          <cell r="AW21">
            <v>896.91737220138134</v>
          </cell>
          <cell r="AX21">
            <v>31.654799228611591</v>
          </cell>
          <cell r="AY21">
            <v>1853.6292358828546</v>
          </cell>
          <cell r="AZ21">
            <v>65.957446808510639</v>
          </cell>
          <cell r="BA21">
            <v>26100.295531060234</v>
          </cell>
          <cell r="BB21">
            <v>46.093753283592648</v>
          </cell>
          <cell r="BC21">
            <v>21260.800262746408</v>
          </cell>
          <cell r="BD21">
            <v>43.270191242464676</v>
          </cell>
          <cell r="BE21">
            <v>38510.892646148466</v>
          </cell>
          <cell r="BF21">
            <v>56.072565852698517</v>
          </cell>
          <cell r="BG21">
            <v>33156.045525711095</v>
          </cell>
          <cell r="BH21">
            <v>67.953431372549218</v>
          </cell>
          <cell r="BI21">
            <v>8640.3040188733066</v>
          </cell>
          <cell r="BJ21">
            <v>45.333395607291941</v>
          </cell>
        </row>
        <row r="22">
          <cell r="C22">
            <v>401932.88527601067</v>
          </cell>
          <cell r="E22">
            <v>85336.73267331504</v>
          </cell>
          <cell r="G22">
            <v>236063.2047072484</v>
          </cell>
          <cell r="I22">
            <v>3642.4374696529339</v>
          </cell>
          <cell r="K22">
            <v>7499.6138106752287</v>
          </cell>
          <cell r="M22">
            <v>20110.202301322948</v>
          </cell>
          <cell r="O22">
            <v>5907.08681789208</v>
          </cell>
          <cell r="Q22">
            <v>4709.0093630974816</v>
          </cell>
          <cell r="S22">
            <v>597.94491480092086</v>
          </cell>
          <cell r="U22">
            <v>17921.677629646096</v>
          </cell>
          <cell r="W22">
            <v>20144.975588358706</v>
          </cell>
          <cell r="AA22">
            <v>91835.428340191735</v>
          </cell>
          <cell r="AB22">
            <v>11.957174018688765</v>
          </cell>
          <cell r="AC22">
            <v>91323.245048074939</v>
          </cell>
          <cell r="AD22">
            <v>20.882536655462207</v>
          </cell>
          <cell r="AE22">
            <v>4398.8886093492365</v>
          </cell>
          <cell r="AF22">
            <v>12.847556473359869</v>
          </cell>
          <cell r="AG22">
            <v>1564.283360488389</v>
          </cell>
          <cell r="AH22">
            <v>17.56050008262282</v>
          </cell>
          <cell r="AI22">
            <v>138463.2481077463</v>
          </cell>
          <cell r="AJ22">
            <v>28.475876936634759</v>
          </cell>
          <cell r="AK22">
            <v>7960.5510856285227</v>
          </cell>
          <cell r="AL22">
            <v>22.204616477330692</v>
          </cell>
          <cell r="AM22">
            <v>27769.940706715144</v>
          </cell>
          <cell r="AN22">
            <v>24.493108005963251</v>
          </cell>
          <cell r="AO22">
            <v>2255.0799991653253</v>
          </cell>
          <cell r="AP22">
            <v>29.441229085000231</v>
          </cell>
          <cell r="AQ22">
            <v>0</v>
          </cell>
          <cell r="AR22">
            <v>0</v>
          </cell>
          <cell r="AS22">
            <v>401932.88527601067</v>
          </cell>
          <cell r="AT22">
            <v>19.730502374776787</v>
          </cell>
          <cell r="AU22">
            <v>337296.07875939563</v>
          </cell>
          <cell r="AV22">
            <v>18.852003502329584</v>
          </cell>
          <cell r="AW22">
            <v>298.97245740046043</v>
          </cell>
          <cell r="AX22">
            <v>10.551599742870531</v>
          </cell>
          <cell r="AY22">
            <v>0</v>
          </cell>
          <cell r="AZ22">
            <v>0</v>
          </cell>
          <cell r="BA22">
            <v>13109.433507149171</v>
          </cell>
          <cell r="BB22">
            <v>23.151576695639449</v>
          </cell>
          <cell r="BC22">
            <v>15387.989358786002</v>
          </cell>
          <cell r="BD22">
            <v>31.317788331720603</v>
          </cell>
          <cell r="BE22">
            <v>17991.755486470902</v>
          </cell>
          <cell r="BF22">
            <v>26.196325896426231</v>
          </cell>
          <cell r="BG22">
            <v>10703.213974936489</v>
          </cell>
          <cell r="BH22">
            <v>21.936274509803972</v>
          </cell>
          <cell r="BI22">
            <v>7145.4417318710039</v>
          </cell>
          <cell r="BJ22">
            <v>37.490247578348693</v>
          </cell>
        </row>
        <row r="23">
          <cell r="C23">
            <v>407171.09927912266</v>
          </cell>
          <cell r="E23">
            <v>120971.12294482146</v>
          </cell>
          <cell r="G23">
            <v>229441.24181012347</v>
          </cell>
          <cell r="I23">
            <v>3172.3481814140423</v>
          </cell>
          <cell r="K23">
            <v>8900.5112024180162</v>
          </cell>
          <cell r="M23">
            <v>7304.5545425772279</v>
          </cell>
          <cell r="O23">
            <v>7128.2365803524863</v>
          </cell>
          <cell r="Q23">
            <v>1748.5480695651204</v>
          </cell>
          <cell r="S23">
            <v>896.91737220138134</v>
          </cell>
          <cell r="U23">
            <v>15141.215325899248</v>
          </cell>
          <cell r="W23">
            <v>12466.403249749606</v>
          </cell>
          <cell r="AA23">
            <v>150008.83491269188</v>
          </cell>
          <cell r="AB23">
            <v>19.531479036035673</v>
          </cell>
          <cell r="AC23">
            <v>102530.96025119467</v>
          </cell>
          <cell r="AD23">
            <v>23.44536196275304</v>
          </cell>
          <cell r="AE23">
            <v>8830.7177957311051</v>
          </cell>
          <cell r="AF23">
            <v>25.79132041212187</v>
          </cell>
          <cell r="AG23">
            <v>1554.2609548395267</v>
          </cell>
          <cell r="AH23">
            <v>17.447989485329263</v>
          </cell>
          <cell r="AI23">
            <v>90909.115150601341</v>
          </cell>
          <cell r="AJ23">
            <v>18.696056974139818</v>
          </cell>
          <cell r="AK23">
            <v>10376.935105130069</v>
          </cell>
          <cell r="AL23">
            <v>28.944712714116079</v>
          </cell>
          <cell r="AM23">
            <v>24235.93079030747</v>
          </cell>
          <cell r="AN23">
            <v>21.37610867597234</v>
          </cell>
          <cell r="AO23">
            <v>1777.2014420392647</v>
          </cell>
          <cell r="AP23">
            <v>23.202278768219802</v>
          </cell>
          <cell r="AQ23">
            <v>0</v>
          </cell>
          <cell r="AR23">
            <v>0</v>
          </cell>
          <cell r="AS23">
            <v>407171.09927912266</v>
          </cell>
          <cell r="AT23">
            <v>19.987641309196192</v>
          </cell>
          <cell r="AU23">
            <v>376175.31851234281</v>
          </cell>
          <cell r="AV23">
            <v>21.025024803633567</v>
          </cell>
          <cell r="AW23">
            <v>616.38330361165742</v>
          </cell>
          <cell r="AX23">
            <v>21.7539433714018</v>
          </cell>
          <cell r="AY23">
            <v>298.97245740046043</v>
          </cell>
          <cell r="AZ23">
            <v>10.638297872340425</v>
          </cell>
          <cell r="BA23">
            <v>9716.6048655149661</v>
          </cell>
          <cell r="BB23">
            <v>17.159759240741799</v>
          </cell>
          <cell r="BC23">
            <v>7617.9668729866817</v>
          </cell>
          <cell r="BD23">
            <v>15.504161621351574</v>
          </cell>
          <cell r="BE23">
            <v>7095.2738223969054</v>
          </cell>
          <cell r="BF23">
            <v>10.330848788805421</v>
          </cell>
          <cell r="BG23">
            <v>3139.2108027048353</v>
          </cell>
          <cell r="BH23">
            <v>6.4338235294117778</v>
          </cell>
          <cell r="BI23">
            <v>2511.3686421638677</v>
          </cell>
          <cell r="BJ23">
            <v>13.176488688624646</v>
          </cell>
        </row>
        <row r="24">
          <cell r="C24">
            <v>406105.5344258314</v>
          </cell>
          <cell r="E24">
            <v>150436.01222041139</v>
          </cell>
          <cell r="G24">
            <v>213392.94470365319</v>
          </cell>
          <cell r="I24">
            <v>2969.2406906408669</v>
          </cell>
          <cell r="K24">
            <v>13311.553191327243</v>
          </cell>
          <cell r="M24">
            <v>4155.7171578664002</v>
          </cell>
          <cell r="O24">
            <v>5209.2104065311023</v>
          </cell>
          <cell r="Q24">
            <v>2251.6544292685503</v>
          </cell>
          <cell r="S24">
            <v>298.97245740046043</v>
          </cell>
          <cell r="U24">
            <v>5911.8966520023987</v>
          </cell>
          <cell r="W24">
            <v>8168.332516729196</v>
          </cell>
          <cell r="AA24">
            <v>203429.49053292643</v>
          </cell>
          <cell r="AB24">
            <v>26.486965464186142</v>
          </cell>
          <cell r="AC24">
            <v>106080.18506948071</v>
          </cell>
          <cell r="AD24">
            <v>24.25694960757794</v>
          </cell>
          <cell r="AE24">
            <v>8623.1770204035602</v>
          </cell>
          <cell r="AF24">
            <v>25.185169161581339</v>
          </cell>
          <cell r="AG24">
            <v>657.73940628101298</v>
          </cell>
          <cell r="AH24">
            <v>7.3837216389848237</v>
          </cell>
          <cell r="AI24">
            <v>53916.592309782951</v>
          </cell>
          <cell r="AJ24">
            <v>11.088301541657927</v>
          </cell>
          <cell r="AK24">
            <v>5002.0074507587296</v>
          </cell>
          <cell r="AL24">
            <v>13.952257308085459</v>
          </cell>
          <cell r="AM24">
            <v>16257.29555975808</v>
          </cell>
          <cell r="AN24">
            <v>14.338946569436978</v>
          </cell>
          <cell r="AO24">
            <v>1642.275393592696</v>
          </cell>
          <cell r="AP24">
            <v>21.440749818772524</v>
          </cell>
          <cell r="AQ24">
            <v>0</v>
          </cell>
          <cell r="AR24">
            <v>0</v>
          </cell>
          <cell r="AS24">
            <v>406105.5344258314</v>
          </cell>
          <cell r="AT24">
            <v>19.935333745823009</v>
          </cell>
          <cell r="AU24">
            <v>393041.34645847609</v>
          </cell>
          <cell r="AV24">
            <v>21.967693390473862</v>
          </cell>
          <cell r="AW24">
            <v>722.18691901538978</v>
          </cell>
          <cell r="AX24">
            <v>25.488057914245555</v>
          </cell>
          <cell r="AY24">
            <v>298.97245740046043</v>
          </cell>
          <cell r="AZ24">
            <v>10.638297872340425</v>
          </cell>
          <cell r="BA24">
            <v>3811.3900819948399</v>
          </cell>
          <cell r="BB24">
            <v>6.7310070837295868</v>
          </cell>
          <cell r="BC24">
            <v>3044.4925548520127</v>
          </cell>
          <cell r="BD24">
            <v>6.1961813975335867</v>
          </cell>
          <cell r="BE24">
            <v>3527.8749973254335</v>
          </cell>
          <cell r="BF24">
            <v>5.1366506854367344</v>
          </cell>
          <cell r="BG24">
            <v>896.91737220138134</v>
          </cell>
          <cell r="BH24">
            <v>1.8382352941176505</v>
          </cell>
          <cell r="BI24">
            <v>762.35358456556833</v>
          </cell>
          <cell r="BJ24">
            <v>3.9998681257346109</v>
          </cell>
        </row>
        <row r="25">
          <cell r="C25">
            <v>407983.82679042476</v>
          </cell>
          <cell r="E25">
            <v>190973.06419398639</v>
          </cell>
          <cell r="G25">
            <v>193614.95646922552</v>
          </cell>
          <cell r="I25">
            <v>1519.7330221096645</v>
          </cell>
          <cell r="K25">
            <v>6916.465609571982</v>
          </cell>
          <cell r="M25">
            <v>896.91737220138134</v>
          </cell>
          <cell r="O25">
            <v>3100.0474577010314</v>
          </cell>
          <cell r="Q25">
            <v>736.78706177309493</v>
          </cell>
          <cell r="S25">
            <v>298.97245740046043</v>
          </cell>
          <cell r="U25">
            <v>4874.6444400306709</v>
          </cell>
          <cell r="W25">
            <v>5052.2387064249133</v>
          </cell>
          <cell r="AA25">
            <v>275885.79748356104</v>
          </cell>
          <cell r="AB25">
            <v>35.920935410413293</v>
          </cell>
          <cell r="AC25">
            <v>87220.068042431187</v>
          </cell>
          <cell r="AD25">
            <v>19.944278885722436</v>
          </cell>
          <cell r="AE25">
            <v>5571.4757192556135</v>
          </cell>
          <cell r="AF25">
            <v>16.272257676849694</v>
          </cell>
          <cell r="AG25">
            <v>667.36598828700789</v>
          </cell>
          <cell r="AH25">
            <v>7.4917887567344295</v>
          </cell>
          <cell r="AI25">
            <v>24009.708056038678</v>
          </cell>
          <cell r="AJ25">
            <v>4.937754250544959</v>
          </cell>
          <cell r="AK25">
            <v>2494.6483535391967</v>
          </cell>
          <cell r="AL25">
            <v>6.9584014147142197</v>
          </cell>
          <cell r="AM25">
            <v>6568.4884462886102</v>
          </cell>
          <cell r="AN25">
            <v>5.7934116118571719</v>
          </cell>
          <cell r="AO25">
            <v>1248.129299130449</v>
          </cell>
          <cell r="AP25">
            <v>16.294969862267116</v>
          </cell>
          <cell r="AQ25">
            <v>0</v>
          </cell>
          <cell r="AR25">
            <v>0</v>
          </cell>
          <cell r="AS25">
            <v>407983.82679042476</v>
          </cell>
          <cell r="AT25">
            <v>20.027537328355663</v>
          </cell>
          <cell r="AU25">
            <v>400120.85116079252</v>
          </cell>
          <cell r="AV25">
            <v>22.36337794136967</v>
          </cell>
          <cell r="AW25">
            <v>298.97245740046043</v>
          </cell>
          <cell r="AX25">
            <v>10.551599742870531</v>
          </cell>
          <cell r="AY25">
            <v>358.76694888055255</v>
          </cell>
          <cell r="AZ25">
            <v>12.765957446808512</v>
          </cell>
          <cell r="BA25">
            <v>3886.6419462059853</v>
          </cell>
          <cell r="BB25">
            <v>6.8639036962967177</v>
          </cell>
          <cell r="BC25">
            <v>1464.9650412622561</v>
          </cell>
          <cell r="BD25">
            <v>2.9815113596648097</v>
          </cell>
          <cell r="BE25">
            <v>1255.6843210819338</v>
          </cell>
          <cell r="BF25">
            <v>1.8282993965113798</v>
          </cell>
          <cell r="BG25">
            <v>597.94491480092086</v>
          </cell>
          <cell r="BH25">
            <v>1.2254901960784337</v>
          </cell>
          <cell r="BI25">
            <v>0</v>
          </cell>
          <cell r="BJ25">
            <v>0</v>
          </cell>
        </row>
        <row r="26">
          <cell r="C26">
            <v>10275.099166507352</v>
          </cell>
          <cell r="E26">
            <v>2940.6734751556651</v>
          </cell>
          <cell r="G26">
            <v>5719.9744213891945</v>
          </cell>
          <cell r="I26">
            <v>0</v>
          </cell>
          <cell r="K26">
            <v>0</v>
          </cell>
          <cell r="M26">
            <v>657.73940628101298</v>
          </cell>
          <cell r="O26">
            <v>0</v>
          </cell>
          <cell r="Q26">
            <v>0</v>
          </cell>
          <cell r="S26">
            <v>0</v>
          </cell>
          <cell r="U26">
            <v>298.97245740046043</v>
          </cell>
          <cell r="W26">
            <v>657.73940628101298</v>
          </cell>
          <cell r="AA26">
            <v>6132.5393456853444</v>
          </cell>
          <cell r="AB26">
            <v>0.79847006169756707</v>
          </cell>
          <cell r="AC26">
            <v>816.85221698723808</v>
          </cell>
          <cell r="AD26">
            <v>0.18678646772080668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1940.8077177866508</v>
          </cell>
          <cell r="AJ26">
            <v>0.39913986191020007</v>
          </cell>
          <cell r="AK26">
            <v>368.39353088654747</v>
          </cell>
          <cell r="AL26">
            <v>1.0275717067921577</v>
          </cell>
          <cell r="AM26">
            <v>657.73940628101298</v>
          </cell>
          <cell r="AN26">
            <v>0.58012663721400592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10275.099166507352</v>
          </cell>
          <cell r="AT26">
            <v>0.5043948279241246</v>
          </cell>
          <cell r="AU26">
            <v>9318.3873028258768</v>
          </cell>
          <cell r="AV26">
            <v>0.52081918863411503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358.76694888055255</v>
          </cell>
          <cell r="BD26">
            <v>0.73016604726485135</v>
          </cell>
          <cell r="BE26">
            <v>298.97245740046043</v>
          </cell>
          <cell r="BF26">
            <v>0.43530938012175702</v>
          </cell>
          <cell r="BG26">
            <v>298.97245740046043</v>
          </cell>
          <cell r="BH26">
            <v>0.61274509803921684</v>
          </cell>
          <cell r="BI26">
            <v>0</v>
          </cell>
          <cell r="BJ26">
            <v>0</v>
          </cell>
        </row>
        <row r="33">
          <cell r="C33">
            <v>2060165.4762680647</v>
          </cell>
          <cell r="D33">
            <v>135488.08819451774</v>
          </cell>
          <cell r="E33">
            <v>4.3006158260479612</v>
          </cell>
          <cell r="F33">
            <v>3.7169000040136306</v>
          </cell>
          <cell r="G33">
            <v>1.8540357765499347</v>
          </cell>
          <cell r="H33">
            <v>1.4678576236015299</v>
          </cell>
          <cell r="I33">
            <v>5.8875345190898845</v>
          </cell>
          <cell r="J33">
            <v>1.3201138159644596</v>
          </cell>
          <cell r="K33">
            <v>1.1226617337536935</v>
          </cell>
          <cell r="L33">
            <v>4.6697327944531466</v>
          </cell>
        </row>
        <row r="34">
          <cell r="C34">
            <v>1162381.0839400601</v>
          </cell>
          <cell r="D34">
            <v>84931.845648099334</v>
          </cell>
          <cell r="E34">
            <v>4.1420012738938095</v>
          </cell>
          <cell r="F34">
            <v>3.7395228533538796</v>
          </cell>
          <cell r="G34">
            <v>1.9220114585440131</v>
          </cell>
          <cell r="H34">
            <v>1.4643139399331677</v>
          </cell>
          <cell r="I34">
            <v>5.3460730797716618</v>
          </cell>
          <cell r="J34">
            <v>1.1685055347748901</v>
          </cell>
          <cell r="K34">
            <v>1.0907766046003931</v>
          </cell>
          <cell r="L34">
            <v>4.7122742773297475</v>
          </cell>
        </row>
        <row r="35">
          <cell r="C35">
            <v>295215.42475222616</v>
          </cell>
          <cell r="D35">
            <v>27174.183512647156</v>
          </cell>
          <cell r="E35">
            <v>4.2745141670375242</v>
          </cell>
          <cell r="F35">
            <v>3.9774774774774757</v>
          </cell>
          <cell r="G35">
            <v>2.0628986797211111</v>
          </cell>
          <cell r="H35">
            <v>1.5135207826874504</v>
          </cell>
          <cell r="I35">
            <v>5.6043513295729248</v>
          </cell>
          <cell r="J35">
            <v>1.1917808219178081</v>
          </cell>
          <cell r="K35">
            <v>1.1232876712328763</v>
          </cell>
          <cell r="L35">
            <v>4.9597099113618066</v>
          </cell>
        </row>
        <row r="36">
          <cell r="C36">
            <v>189705.88241889104</v>
          </cell>
          <cell r="D36">
            <v>10897.772386584433</v>
          </cell>
          <cell r="E36">
            <v>3.8957055214723915</v>
          </cell>
          <cell r="F36">
            <v>3.4049217002237127</v>
          </cell>
          <cell r="G36">
            <v>1.8232013385387629</v>
          </cell>
          <cell r="H36">
            <v>1.4647878715244464</v>
          </cell>
          <cell r="I36">
            <v>5.1165048543689338</v>
          </cell>
          <cell r="J36">
            <v>1.1766990291262132</v>
          </cell>
          <cell r="K36">
            <v>1.1242718446601945</v>
          </cell>
          <cell r="L36">
            <v>4.4883495145631063</v>
          </cell>
        </row>
        <row r="37">
          <cell r="C37">
            <v>677459.77676892793</v>
          </cell>
          <cell r="D37">
            <v>46859.889748867747</v>
          </cell>
          <cell r="E37">
            <v>4.1532254133561288</v>
          </cell>
          <cell r="F37">
            <v>3.7304125083308155</v>
          </cell>
          <cell r="G37">
            <v>1.8882866225937349</v>
          </cell>
          <cell r="H37">
            <v>1.4427628262615613</v>
          </cell>
          <cell r="I37">
            <v>5.2496853521436204</v>
          </cell>
          <cell r="J37">
            <v>1.1531026440619396</v>
          </cell>
          <cell r="K37">
            <v>1.0641336654095495</v>
          </cell>
          <cell r="L37">
            <v>4.620861765406195</v>
          </cell>
        </row>
        <row r="38">
          <cell r="C38">
            <v>897784.39232779329</v>
          </cell>
          <cell r="D38">
            <v>50556.242546417801</v>
          </cell>
          <cell r="E38">
            <v>4.5059775550301282</v>
          </cell>
          <cell r="F38">
            <v>3.687516869095818</v>
          </cell>
          <cell r="G38">
            <v>1.7660261746977908</v>
          </cell>
          <cell r="H38">
            <v>1.4724602505194593</v>
          </cell>
          <cell r="I38">
            <v>6.7971614429331764</v>
          </cell>
          <cell r="J38">
            <v>1.5748078060319337</v>
          </cell>
          <cell r="K38">
            <v>1.176227084565346</v>
          </cell>
          <cell r="L38">
            <v>4.5982653262369411</v>
          </cell>
        </row>
        <row r="40">
          <cell r="C40">
            <v>301884.9932253302</v>
          </cell>
          <cell r="D40">
            <v>21009.640354188068</v>
          </cell>
          <cell r="E40">
            <v>4.3836135674121532</v>
          </cell>
          <cell r="F40">
            <v>3.4503359635822037</v>
          </cell>
          <cell r="G40">
            <v>1.7428557626835011</v>
          </cell>
          <cell r="H40">
            <v>1.5499497769343262</v>
          </cell>
          <cell r="I40">
            <v>6.9244137376128352</v>
          </cell>
          <cell r="J40">
            <v>1.5845951112414403</v>
          </cell>
          <cell r="K40">
            <v>1.2146934964053955</v>
          </cell>
          <cell r="L40">
            <v>4.6958225555584061</v>
          </cell>
        </row>
        <row r="41">
          <cell r="C41">
            <v>1185437.0601464624</v>
          </cell>
          <cell r="D41">
            <v>86895.310586110878</v>
          </cell>
          <cell r="E41">
            <v>4.4768443814172993</v>
          </cell>
          <cell r="F41">
            <v>3.6326102897532562</v>
          </cell>
          <cell r="G41">
            <v>1.8311661037566338</v>
          </cell>
          <cell r="H41">
            <v>1.54824568112975</v>
          </cell>
          <cell r="I41">
            <v>6.0332106598637676</v>
          </cell>
          <cell r="J41">
            <v>1.3463925063074276</v>
          </cell>
          <cell r="K41">
            <v>1.1334005004058454</v>
          </cell>
          <cell r="L41">
            <v>4.7070437419330142</v>
          </cell>
        </row>
        <row r="42">
          <cell r="C42">
            <v>414618.87121040316</v>
          </cell>
          <cell r="D42">
            <v>25313.434324506783</v>
          </cell>
          <cell r="E42">
            <v>3.9045750826077921</v>
          </cell>
          <cell r="F42">
            <v>3.7601649381786881</v>
          </cell>
          <cell r="G42">
            <v>1.8522408438797815</v>
          </cell>
          <cell r="H42">
            <v>1.3721778345615416</v>
          </cell>
          <cell r="I42">
            <v>4.69611616175054</v>
          </cell>
          <cell r="J42">
            <v>1.0390935286261698</v>
          </cell>
          <cell r="K42">
            <v>1.0204117992572646</v>
          </cell>
          <cell r="L42">
            <v>4.5540986018938669</v>
          </cell>
        </row>
        <row r="43">
          <cell r="C43">
            <v>146376.61779996307</v>
          </cell>
          <cell r="D43">
            <v>1313.8203148741568</v>
          </cell>
          <cell r="E43">
            <v>3.823902131270279</v>
          </cell>
          <cell r="F43">
            <v>4.8461484811472975</v>
          </cell>
          <cell r="G43">
            <v>2.2663205473484838</v>
          </cell>
          <cell r="H43">
            <v>0.91440043246875691</v>
          </cell>
          <cell r="I43">
            <v>3.5</v>
          </cell>
          <cell r="J43">
            <v>1</v>
          </cell>
          <cell r="K43">
            <v>1</v>
          </cell>
          <cell r="L43">
            <v>4</v>
          </cell>
        </row>
        <row r="44">
          <cell r="C44">
            <v>11847.933885693001</v>
          </cell>
          <cell r="D44">
            <v>955.88261483753877</v>
          </cell>
          <cell r="E44">
            <v>4.3024786925127776</v>
          </cell>
          <cell r="F44">
            <v>3.4145124762529311</v>
          </cell>
          <cell r="G44">
            <v>1.944304515677838</v>
          </cell>
          <cell r="H44">
            <v>1.5446612702923823</v>
          </cell>
          <cell r="I44">
            <v>4.687228899490683</v>
          </cell>
          <cell r="J44">
            <v>1</v>
          </cell>
          <cell r="K44">
            <v>1</v>
          </cell>
          <cell r="L44">
            <v>4.687228899490683</v>
          </cell>
        </row>
        <row r="46">
          <cell r="C46">
            <v>1390928.662582505</v>
          </cell>
          <cell r="D46">
            <v>99193.978017416477</v>
          </cell>
          <cell r="E46">
            <v>4.4570717207465407</v>
          </cell>
          <cell r="F46">
            <v>3.6846106099718252</v>
          </cell>
          <cell r="G46">
            <v>1.8315017443159751</v>
          </cell>
          <cell r="H46">
            <v>1.5259224441352186</v>
          </cell>
          <cell r="I46">
            <v>5.7844737575837959</v>
          </cell>
          <cell r="J46">
            <v>1.2861757513978471</v>
          </cell>
          <cell r="K46">
            <v>1.1105323994820391</v>
          </cell>
          <cell r="L46">
            <v>4.6613889246220293</v>
          </cell>
        </row>
        <row r="47">
          <cell r="C47">
            <v>669236.81368537759</v>
          </cell>
          <cell r="D47">
            <v>36294.11017710108</v>
          </cell>
          <cell r="E47">
            <v>3.9754409643009545</v>
          </cell>
          <cell r="F47">
            <v>3.7835982873785077</v>
          </cell>
          <cell r="G47">
            <v>1.9008700670085983</v>
          </cell>
          <cell r="H47">
            <v>1.3479165727266367</v>
          </cell>
          <cell r="I47">
            <v>6.169205756142091</v>
          </cell>
          <cell r="J47">
            <v>1.4128685801437462</v>
          </cell>
          <cell r="K47">
            <v>1.1558119311614148</v>
          </cell>
          <cell r="L47">
            <v>4.6925370907031239</v>
          </cell>
        </row>
        <row r="49">
          <cell r="C49">
            <v>409913.63226932072</v>
          </cell>
          <cell r="D49">
            <v>42508.10870170089</v>
          </cell>
          <cell r="E49">
            <v>4.9304972175253834</v>
          </cell>
          <cell r="F49">
            <v>3.3895936426731588</v>
          </cell>
          <cell r="G49">
            <v>1.6899750492079111</v>
          </cell>
          <cell r="H49">
            <v>1.7663150392986289</v>
          </cell>
          <cell r="I49">
            <v>6.754616781194958</v>
          </cell>
          <cell r="J49">
            <v>1.5648163626008862</v>
          </cell>
          <cell r="K49">
            <v>1.147335753670641</v>
          </cell>
          <cell r="L49">
            <v>4.5771695559437644</v>
          </cell>
        </row>
        <row r="50">
          <cell r="C50">
            <v>409893.61129149102</v>
          </cell>
          <cell r="D50">
            <v>30458.417846332326</v>
          </cell>
          <cell r="E50">
            <v>4.4752535980386012</v>
          </cell>
          <cell r="F50">
            <v>3.5134156466969317</v>
          </cell>
          <cell r="G50">
            <v>1.7465532213811494</v>
          </cell>
          <cell r="H50">
            <v>1.6097852383513891</v>
          </cell>
          <cell r="I50">
            <v>6.1124114094303854</v>
          </cell>
          <cell r="J50">
            <v>1.3188859185086024</v>
          </cell>
          <cell r="K50">
            <v>1.1508883153110707</v>
          </cell>
          <cell r="L50">
            <v>4.8822044675266589</v>
          </cell>
        </row>
        <row r="51">
          <cell r="C51">
            <v>409976.24796421081</v>
          </cell>
          <cell r="D51">
            <v>39607.861493190299</v>
          </cell>
          <cell r="E51">
            <v>4.5122408541068788</v>
          </cell>
          <cell r="F51">
            <v>3.4933588772081809</v>
          </cell>
          <cell r="G51">
            <v>1.8226831403189061</v>
          </cell>
          <cell r="H51">
            <v>1.6670439622368178</v>
          </cell>
          <cell r="I51">
            <v>5.2894991938807427</v>
          </cell>
          <cell r="J51">
            <v>1.1516208845420008</v>
          </cell>
          <cell r="K51">
            <v>1.0857268835925307</v>
          </cell>
          <cell r="L51">
            <v>4.7408267716568036</v>
          </cell>
        </row>
        <row r="52">
          <cell r="C52">
            <v>410117.88431135967</v>
          </cell>
          <cell r="D52">
            <v>17878.916794221757</v>
          </cell>
          <cell r="E52">
            <v>4.0672211663832609</v>
          </cell>
          <cell r="F52">
            <v>3.7640888242668153</v>
          </cell>
          <cell r="G52">
            <v>1.9155542300077482</v>
          </cell>
          <cell r="H52">
            <v>1.3593528825865264</v>
          </cell>
          <cell r="I52">
            <v>5.0835729311478941</v>
          </cell>
          <cell r="J52">
            <v>1.1626165062328522</v>
          </cell>
          <cell r="K52">
            <v>1.111671650630615</v>
          </cell>
          <cell r="L52">
            <v>4.4805940705835274</v>
          </cell>
        </row>
        <row r="53">
          <cell r="C53">
            <v>409989.00126500375</v>
          </cell>
          <cell r="D53">
            <v>4706.3282803533975</v>
          </cell>
          <cell r="E53">
            <v>3.5523698813603013</v>
          </cell>
          <cell r="F53">
            <v>4.4271676981265902</v>
          </cell>
          <cell r="G53">
            <v>2.1051837334910446</v>
          </cell>
          <cell r="H53">
            <v>0.94862720066197559</v>
          </cell>
          <cell r="I53">
            <v>4.6799055150781852</v>
          </cell>
          <cell r="J53">
            <v>1.1565524157863825</v>
          </cell>
          <cell r="K53">
            <v>1.0782762078931911</v>
          </cell>
          <cell r="L53">
            <v>4.1580641291235771</v>
          </cell>
        </row>
        <row r="54">
          <cell r="C54">
            <v>10275.099166507352</v>
          </cell>
          <cell r="D54">
            <v>328.4550787185392</v>
          </cell>
          <cell r="E54">
            <v>2.9333122832444336</v>
          </cell>
          <cell r="F54">
            <v>3.3257625828290527</v>
          </cell>
          <cell r="G54">
            <v>1.4611694463497431</v>
          </cell>
          <cell r="H54">
            <v>1.2033926285754726</v>
          </cell>
          <cell r="I54">
            <v>6</v>
          </cell>
          <cell r="J54">
            <v>1</v>
          </cell>
          <cell r="K54">
            <v>1</v>
          </cell>
          <cell r="L54">
            <v>6</v>
          </cell>
        </row>
        <row r="56">
          <cell r="C56">
            <v>139172.13403836353</v>
          </cell>
          <cell r="D56">
            <v>8225.6172121095897</v>
          </cell>
          <cell r="E56">
            <v>3.2116208163534159</v>
          </cell>
          <cell r="F56">
            <v>2.7505272587911609</v>
          </cell>
          <cell r="G56">
            <v>1.2880482558819635</v>
          </cell>
          <cell r="H56">
            <v>1.6127545870157258</v>
          </cell>
          <cell r="I56">
            <v>4.4229889444105801</v>
          </cell>
          <cell r="J56">
            <v>1</v>
          </cell>
          <cell r="K56">
            <v>1</v>
          </cell>
          <cell r="L56">
            <v>4.5028504478695535</v>
          </cell>
        </row>
        <row r="57">
          <cell r="C57">
            <v>178915.53099490941</v>
          </cell>
          <cell r="D57">
            <v>25701.91786005535</v>
          </cell>
          <cell r="E57">
            <v>3.9652945653998919</v>
          </cell>
          <cell r="F57">
            <v>2.9116509241615538</v>
          </cell>
          <cell r="G57">
            <v>1.4173322378454793</v>
          </cell>
          <cell r="H57">
            <v>1.8367955215271548</v>
          </cell>
          <cell r="I57">
            <v>4.7550943678973736</v>
          </cell>
          <cell r="J57">
            <v>1.0728752219341846</v>
          </cell>
          <cell r="K57">
            <v>1.033914712219602</v>
          </cell>
          <cell r="L57">
            <v>4.4767664881491962</v>
          </cell>
        </row>
        <row r="58">
          <cell r="C58">
            <v>440338.95436833182</v>
          </cell>
          <cell r="D58">
            <v>44972.608931876021</v>
          </cell>
          <cell r="E58">
            <v>4.4746139346937523</v>
          </cell>
          <cell r="F58">
            <v>3.3287240237353757</v>
          </cell>
          <cell r="G58">
            <v>1.6827648308582652</v>
          </cell>
          <cell r="H58">
            <v>1.7356259006951713</v>
          </cell>
          <cell r="I58">
            <v>5.4357493806394777</v>
          </cell>
          <cell r="J58">
            <v>1.171432425820832</v>
          </cell>
          <cell r="K58">
            <v>1.0772873419861186</v>
          </cell>
          <cell r="L58">
            <v>4.7322505755960975</v>
          </cell>
        </row>
        <row r="59">
          <cell r="C59">
            <v>436962.87782868149</v>
          </cell>
          <cell r="D59">
            <v>27931.782148033326</v>
          </cell>
          <cell r="E59">
            <v>4.7622584748180614</v>
          </cell>
          <cell r="F59">
            <v>3.8598951925261096</v>
          </cell>
          <cell r="G59">
            <v>2.0066100683369394</v>
          </cell>
          <cell r="H59">
            <v>1.5339541098844116</v>
          </cell>
          <cell r="I59">
            <v>6.7071038891498169</v>
          </cell>
          <cell r="J59">
            <v>1.5020597365790669</v>
          </cell>
          <cell r="K59">
            <v>1.1306908209483437</v>
          </cell>
          <cell r="L59">
            <v>4.8596468677215707</v>
          </cell>
        </row>
        <row r="60">
          <cell r="C60">
            <v>864775.97903755703</v>
          </cell>
          <cell r="D60">
            <v>28656.162042442913</v>
          </cell>
          <cell r="E60">
            <v>4.2233855302048591</v>
          </cell>
          <cell r="F60">
            <v>4.1461326601662511</v>
          </cell>
          <cell r="G60">
            <v>2.0455890899376135</v>
          </cell>
          <cell r="H60">
            <v>1.2038491522471964</v>
          </cell>
          <cell r="I60">
            <v>7.2337928990602851</v>
          </cell>
          <cell r="J60">
            <v>1.6897430751580458</v>
          </cell>
          <cell r="K60">
            <v>1.3008529088586795</v>
          </cell>
          <cell r="L60">
            <v>4.6074805017514846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Resumen"/>
    </sheetNames>
    <sheetDataSet>
      <sheetData sheetId="0"/>
      <sheetData sheetId="1">
        <row r="49">
          <cell r="A49" t="str">
            <v>Fuente: Instituto Nacional de Estadística (INE). LVIII Encuesta Permanente de Hogares de Propósitos Múltiples, Junio 2017.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G20"/>
  <sheetViews>
    <sheetView tabSelected="1" workbookViewId="0">
      <selection activeCell="G20" sqref="G20"/>
    </sheetView>
  </sheetViews>
  <sheetFormatPr baseColWidth="10" defaultColWidth="10.28515625" defaultRowHeight="11.25" x14ac:dyDescent="0.2"/>
  <cols>
    <col min="1" max="16384" width="10.28515625" style="26"/>
  </cols>
  <sheetData>
    <row r="20" spans="7:7" x14ac:dyDescent="0.2">
      <c r="G20" s="52"/>
    </row>
  </sheetData>
  <phoneticPr fontId="2" type="noConversion"/>
  <printOptions horizontalCentered="1" verticalCentered="1"/>
  <pageMargins left="0.54" right="0" top="0" bottom="0" header="0" footer="0"/>
  <pageSetup paperSize="9" scale="96" firstPageNumber="8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34"/>
  <sheetViews>
    <sheetView workbookViewId="0">
      <selection sqref="A1:W1"/>
    </sheetView>
  </sheetViews>
  <sheetFormatPr baseColWidth="10" defaultRowHeight="12.75" x14ac:dyDescent="0.2"/>
  <cols>
    <col min="1" max="1" width="19.28515625" customWidth="1"/>
    <col min="2" max="2" width="9" bestFit="1" customWidth="1"/>
    <col min="3" max="3" width="6" bestFit="1" customWidth="1"/>
    <col min="4" max="4" width="7.7109375" bestFit="1" customWidth="1"/>
    <col min="5" max="5" width="5.140625" bestFit="1" customWidth="1"/>
    <col min="6" max="6" width="9" bestFit="1" customWidth="1"/>
    <col min="7" max="7" width="5.140625" bestFit="1" customWidth="1"/>
    <col min="8" max="8" width="6.85546875" bestFit="1" customWidth="1"/>
    <col min="9" max="9" width="5.140625" bestFit="1" customWidth="1"/>
    <col min="10" max="10" width="6.85546875" bestFit="1" customWidth="1"/>
    <col min="11" max="11" width="6" bestFit="1" customWidth="1"/>
    <col min="12" max="12" width="6.85546875" bestFit="1" customWidth="1"/>
    <col min="13" max="13" width="7.28515625" bestFit="1" customWidth="1"/>
    <col min="14" max="14" width="6.85546875" bestFit="1" customWidth="1"/>
    <col min="15" max="15" width="5.140625" bestFit="1" customWidth="1"/>
    <col min="16" max="17" width="6" bestFit="1" customWidth="1"/>
    <col min="18" max="18" width="7.42578125" customWidth="1"/>
    <col min="19" max="19" width="6" bestFit="1" customWidth="1"/>
    <col min="20" max="20" width="6.85546875" bestFit="1" customWidth="1"/>
    <col min="21" max="21" width="5.140625" bestFit="1" customWidth="1"/>
    <col min="22" max="22" width="6.85546875" customWidth="1"/>
    <col min="23" max="23" width="5.140625" bestFit="1" customWidth="1"/>
  </cols>
  <sheetData>
    <row r="1" spans="1:23" x14ac:dyDescent="0.2">
      <c r="A1" s="41" t="s">
        <v>74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6.25" customHeight="1" x14ac:dyDescent="0.2">
      <c r="A3" s="42" t="s">
        <v>0</v>
      </c>
      <c r="B3" s="44" t="s">
        <v>1</v>
      </c>
      <c r="C3" s="44"/>
      <c r="D3" s="44" t="s">
        <v>5</v>
      </c>
      <c r="E3" s="44">
        <v>0</v>
      </c>
      <c r="F3" s="44" t="s">
        <v>6</v>
      </c>
      <c r="G3" s="44">
        <v>0</v>
      </c>
      <c r="H3" s="44" t="s">
        <v>7</v>
      </c>
      <c r="I3" s="44">
        <v>0</v>
      </c>
      <c r="J3" s="44" t="s">
        <v>8</v>
      </c>
      <c r="K3" s="44">
        <v>0</v>
      </c>
      <c r="L3" s="44" t="s">
        <v>9</v>
      </c>
      <c r="M3" s="44">
        <v>0</v>
      </c>
      <c r="N3" s="44" t="s">
        <v>10</v>
      </c>
      <c r="O3" s="44">
        <v>0</v>
      </c>
      <c r="P3" s="44" t="s">
        <v>11</v>
      </c>
      <c r="Q3" s="44">
        <v>0</v>
      </c>
      <c r="R3" s="44" t="s">
        <v>12</v>
      </c>
      <c r="S3" s="44">
        <v>0</v>
      </c>
      <c r="T3" s="44" t="s">
        <v>41</v>
      </c>
      <c r="U3" s="44">
        <v>0</v>
      </c>
      <c r="V3" s="44" t="s">
        <v>13</v>
      </c>
      <c r="W3" s="44">
        <v>0</v>
      </c>
    </row>
    <row r="4" spans="1:23" x14ac:dyDescent="0.2">
      <c r="A4" s="43"/>
      <c r="B4" s="5" t="s">
        <v>3</v>
      </c>
      <c r="C4" s="5" t="s">
        <v>4</v>
      </c>
      <c r="D4" s="5" t="s">
        <v>3</v>
      </c>
      <c r="E4" s="5" t="s">
        <v>4</v>
      </c>
      <c r="F4" s="5" t="s">
        <v>3</v>
      </c>
      <c r="G4" s="5" t="s">
        <v>4</v>
      </c>
      <c r="H4" s="5" t="s">
        <v>3</v>
      </c>
      <c r="I4" s="5" t="s">
        <v>4</v>
      </c>
      <c r="J4" s="5" t="s">
        <v>3</v>
      </c>
      <c r="K4" s="5" t="s">
        <v>4</v>
      </c>
      <c r="L4" s="5" t="s">
        <v>3</v>
      </c>
      <c r="M4" s="5" t="s">
        <v>4</v>
      </c>
      <c r="N4" s="5" t="s">
        <v>3</v>
      </c>
      <c r="O4" s="5" t="s">
        <v>4</v>
      </c>
      <c r="P4" s="5" t="s">
        <v>3</v>
      </c>
      <c r="Q4" s="5" t="s">
        <v>4</v>
      </c>
      <c r="R4" s="5" t="s">
        <v>3</v>
      </c>
      <c r="S4" s="5" t="s">
        <v>4</v>
      </c>
      <c r="T4" s="5" t="s">
        <v>3</v>
      </c>
      <c r="U4" s="5" t="s">
        <v>4</v>
      </c>
      <c r="V4" s="5" t="s">
        <v>3</v>
      </c>
      <c r="W4" s="5" t="s">
        <v>4</v>
      </c>
    </row>
    <row r="5" spans="1:23" x14ac:dyDescent="0.2">
      <c r="A5" s="4" t="s">
        <v>45</v>
      </c>
      <c r="B5" s="39">
        <f>[1]vivienda!C5</f>
        <v>2037114.2996837036</v>
      </c>
      <c r="C5" s="27">
        <f>+C8+C12</f>
        <v>99.999999999989839</v>
      </c>
      <c r="D5" s="6">
        <f>[1]vivienda!E5</f>
        <v>589548.63294445479</v>
      </c>
      <c r="E5" s="27">
        <f>+D5/$B5*100</f>
        <v>28.940380666710364</v>
      </c>
      <c r="F5" s="6">
        <f>[1]vivienda!G5</f>
        <v>1129585.7473600917</v>
      </c>
      <c r="G5" s="27">
        <f>+F5/$B5*100</f>
        <v>55.450288063633877</v>
      </c>
      <c r="H5" s="6">
        <f>[1]vivienda!I5</f>
        <v>16745.058088505903</v>
      </c>
      <c r="I5" s="27">
        <f>+H5/$B5*100</f>
        <v>0.82199894679968899</v>
      </c>
      <c r="J5" s="6">
        <f>[1]vivienda!K5</f>
        <v>43324.420198080275</v>
      </c>
      <c r="K5" s="27">
        <f>+J5/$B5*100</f>
        <v>2.126754507825463</v>
      </c>
      <c r="L5" s="6">
        <f>[1]vivienda!M5</f>
        <v>63464.448757358739</v>
      </c>
      <c r="M5" s="27">
        <f>+L5/$B5*100</f>
        <v>3.1154093202925663</v>
      </c>
      <c r="N5" s="6">
        <f>[1]vivienda!O5</f>
        <v>23057.106978399413</v>
      </c>
      <c r="O5" s="27">
        <f>+N5/$B5*100</f>
        <v>1.1318514126565906</v>
      </c>
      <c r="P5" s="6">
        <f>[1]vivienda!Q5</f>
        <v>10666.759488413451</v>
      </c>
      <c r="Q5" s="27">
        <f>+P5/$B5*100</f>
        <v>0.52362105995081598</v>
      </c>
      <c r="R5" s="6">
        <f>[1]vivienda!S5</f>
        <v>2810.341099564328</v>
      </c>
      <c r="S5" s="27">
        <f>+R5/$B5*100</f>
        <v>0.13795696687224085</v>
      </c>
      <c r="T5" s="6">
        <f>[1]vivienda!U5</f>
        <v>67354.090011899912</v>
      </c>
      <c r="U5" s="27">
        <f>+T5/$B5*100</f>
        <v>3.3063481034106812</v>
      </c>
      <c r="V5" s="6">
        <f>[1]vivienda!W5</f>
        <v>90557.694756704819</v>
      </c>
      <c r="W5" s="27">
        <f>+V5/$B5*100</f>
        <v>4.4453909518364005</v>
      </c>
    </row>
    <row r="6" spans="1:23" x14ac:dyDescent="0.2">
      <c r="A6" s="3"/>
      <c r="B6" s="7"/>
      <c r="C6" s="3"/>
      <c r="D6" s="7"/>
      <c r="E6" s="3"/>
      <c r="F6" s="7"/>
      <c r="G6" s="3"/>
      <c r="H6" s="7"/>
      <c r="I6" s="3"/>
      <c r="J6" s="7"/>
      <c r="K6" s="3"/>
      <c r="L6" s="7"/>
      <c r="M6" s="3"/>
      <c r="N6" s="7"/>
      <c r="O6" s="3"/>
      <c r="P6" s="7"/>
      <c r="Q6" s="3"/>
      <c r="R6" s="7"/>
      <c r="S6" s="3"/>
      <c r="T6" s="7"/>
      <c r="U6" s="3"/>
      <c r="V6" s="7"/>
      <c r="W6" s="3"/>
    </row>
    <row r="7" spans="1:23" x14ac:dyDescent="0.2">
      <c r="A7" s="4" t="s">
        <v>2</v>
      </c>
      <c r="B7" s="7"/>
      <c r="C7" s="3"/>
      <c r="D7" s="7"/>
      <c r="E7" s="3"/>
      <c r="F7" s="7"/>
      <c r="G7" s="3"/>
      <c r="H7" s="7"/>
      <c r="I7" s="3"/>
      <c r="J7" s="7"/>
      <c r="K7" s="3"/>
      <c r="L7" s="7"/>
      <c r="M7" s="3"/>
      <c r="N7" s="7"/>
      <c r="O7" s="3"/>
      <c r="P7" s="7"/>
      <c r="Q7" s="3"/>
      <c r="R7" s="7"/>
      <c r="S7" s="3"/>
      <c r="T7" s="7"/>
      <c r="U7" s="3"/>
      <c r="V7" s="7"/>
      <c r="W7" s="3"/>
    </row>
    <row r="8" spans="1:23" x14ac:dyDescent="0.2">
      <c r="A8" s="8" t="s">
        <v>46</v>
      </c>
      <c r="B8" s="7">
        <f>[1]vivienda!C6</f>
        <v>1150959.9359485793</v>
      </c>
      <c r="C8" s="9">
        <f>+B8/B$5*100</f>
        <v>56.499526616021754</v>
      </c>
      <c r="D8" s="7">
        <f>[1]vivienda!E6</f>
        <v>579592.85011302063</v>
      </c>
      <c r="E8" s="9">
        <f>+D8/D$5*100</f>
        <v>98.311287267055349</v>
      </c>
      <c r="F8" s="7">
        <f>[1]vivienda!G6</f>
        <v>485987.73831417848</v>
      </c>
      <c r="G8" s="9">
        <f>+F8/F$5*100</f>
        <v>43.023536677048234</v>
      </c>
      <c r="H8" s="7">
        <f>[1]vivienda!I6</f>
        <v>3679.9617001057659</v>
      </c>
      <c r="I8" s="9">
        <f>+H8/H$5*100</f>
        <v>21.976404504871532</v>
      </c>
      <c r="J8" s="7">
        <f>[1]vivienda!K6</f>
        <v>18778.781445502518</v>
      </c>
      <c r="K8" s="9">
        <f>+J8/J$5*100</f>
        <v>43.344564935076995</v>
      </c>
      <c r="L8" s="7">
        <f>[1]vivienda!M6</f>
        <v>1547.2528297234994</v>
      </c>
      <c r="M8" s="9">
        <f>+L8/L$5*100</f>
        <v>2.437983564056553</v>
      </c>
      <c r="N8" s="7">
        <f>[1]vivienda!O6</f>
        <v>20186.971387354999</v>
      </c>
      <c r="O8" s="9">
        <f>+N8/N$5*100</f>
        <v>87.552056753116318</v>
      </c>
      <c r="P8" s="7">
        <f>[1]vivienda!Q6</f>
        <v>6810.0147879475107</v>
      </c>
      <c r="Q8" s="9">
        <f>+P8/P$5*100</f>
        <v>63.84333306984891</v>
      </c>
      <c r="R8" s="7">
        <f>[1]vivienda!S6</f>
        <v>0</v>
      </c>
      <c r="S8" s="9">
        <f>+R8/R$5*100</f>
        <v>0</v>
      </c>
      <c r="T8" s="7">
        <f>[1]vivienda!U6</f>
        <v>26873.219279877714</v>
      </c>
      <c r="U8" s="9">
        <f>+T8/T$5*100</f>
        <v>39.898422315749258</v>
      </c>
      <c r="V8" s="7">
        <f>[1]vivienda!W6</f>
        <v>7503.146090856726</v>
      </c>
      <c r="W8" s="9">
        <f>+V8/V$5*100</f>
        <v>8.2854870709937085</v>
      </c>
    </row>
    <row r="9" spans="1:23" x14ac:dyDescent="0.2">
      <c r="A9" s="10" t="s">
        <v>47</v>
      </c>
      <c r="B9" s="7">
        <f>[1]vivienda!C7</f>
        <v>291668.10990206583</v>
      </c>
      <c r="C9" s="9">
        <f t="shared" ref="C9:E12" si="0">+B9/B$5*100</f>
        <v>14.317709612433246</v>
      </c>
      <c r="D9" s="7">
        <f>[1]vivienda!E7</f>
        <v>248136.86346923374</v>
      </c>
      <c r="E9" s="9">
        <f t="shared" si="0"/>
        <v>42.08929503066328</v>
      </c>
      <c r="F9" s="7">
        <f>[1]vivienda!G7</f>
        <v>26714.346402441224</v>
      </c>
      <c r="G9" s="9">
        <f t="shared" ref="G9" si="1">+F9/F$5*100</f>
        <v>2.3649684377546567</v>
      </c>
      <c r="H9" s="7">
        <f>[1]vivienda!I7</f>
        <v>0</v>
      </c>
      <c r="I9" s="9">
        <f t="shared" ref="I9" si="2">+H9/H$5*100</f>
        <v>0</v>
      </c>
      <c r="J9" s="7">
        <f>[1]vivienda!K7</f>
        <v>0</v>
      </c>
      <c r="K9" s="9">
        <f t="shared" ref="K9" si="3">+J9/J$5*100</f>
        <v>0</v>
      </c>
      <c r="L9" s="7">
        <f>[1]vivienda!M7</f>
        <v>0</v>
      </c>
      <c r="M9" s="9">
        <f t="shared" ref="M9" si="4">+L9/L$5*100</f>
        <v>0</v>
      </c>
      <c r="N9" s="7">
        <f>[1]vivienda!O7</f>
        <v>12678.366038535612</v>
      </c>
      <c r="O9" s="9">
        <f t="shared" ref="O9" si="5">+N9/N$5*100</f>
        <v>54.986803203077841</v>
      </c>
      <c r="P9" s="7">
        <f>[1]vivienda!Q7</f>
        <v>985.36523615561759</v>
      </c>
      <c r="Q9" s="9">
        <f t="shared" ref="Q9" si="6">+P9/P$5*100</f>
        <v>9.2377187019727067</v>
      </c>
      <c r="R9" s="7">
        <f>[1]vivienda!S7</f>
        <v>0</v>
      </c>
      <c r="S9" s="9">
        <f t="shared" ref="S9" si="7">+R9/R$5*100</f>
        <v>0</v>
      </c>
      <c r="T9" s="7">
        <f>[1]vivienda!U7</f>
        <v>2496.258598260898</v>
      </c>
      <c r="U9" s="9">
        <f t="shared" ref="U9" si="8">+T9/T$5*100</f>
        <v>3.7061722574232197</v>
      </c>
      <c r="V9" s="7">
        <f>[1]vivienda!W7</f>
        <v>656.9101574370784</v>
      </c>
      <c r="W9" s="9">
        <f t="shared" ref="W9" si="9">+V9/V$5*100</f>
        <v>0.72540512344307584</v>
      </c>
    </row>
    <row r="10" spans="1:23" x14ac:dyDescent="0.2">
      <c r="A10" s="10" t="s">
        <v>48</v>
      </c>
      <c r="B10" s="7">
        <f>[1]vivienda!C8</f>
        <v>189176.86434187237</v>
      </c>
      <c r="C10" s="9">
        <f t="shared" si="0"/>
        <v>9.2865120219933299</v>
      </c>
      <c r="D10" s="36">
        <f>[1]vivienda!E8</f>
        <v>0</v>
      </c>
      <c r="E10" s="9">
        <f t="shared" si="0"/>
        <v>0</v>
      </c>
      <c r="F10" s="7">
        <f>[1]vivienda!G8</f>
        <v>181897.57560209563</v>
      </c>
      <c r="G10" s="9">
        <f t="shared" ref="G10" si="10">+F10/F$5*100</f>
        <v>16.103033880092855</v>
      </c>
      <c r="H10" s="7">
        <f>[1]vivienda!I8</f>
        <v>0</v>
      </c>
      <c r="I10" s="9">
        <f t="shared" ref="I10" si="11">+H10/H$5*100</f>
        <v>0</v>
      </c>
      <c r="J10" s="7">
        <f>[1]vivienda!K8</f>
        <v>1311.9648310062807</v>
      </c>
      <c r="K10" s="9">
        <f t="shared" ref="K10" si="12">+J10/J$5*100</f>
        <v>3.0282340190773387</v>
      </c>
      <c r="L10" s="7">
        <f>[1]vivienda!M8</f>
        <v>0</v>
      </c>
      <c r="M10" s="9">
        <f t="shared" ref="M10" si="13">+L10/L$5*100</f>
        <v>0</v>
      </c>
      <c r="N10" s="7">
        <f>[1]vivienda!O8</f>
        <v>0</v>
      </c>
      <c r="O10" s="9">
        <f t="shared" ref="O10" si="14">+N10/N$5*100</f>
        <v>0</v>
      </c>
      <c r="P10" s="7">
        <f>[1]vivienda!Q8</f>
        <v>0</v>
      </c>
      <c r="Q10" s="9">
        <f t="shared" ref="Q10" si="15">+P10/P$5*100</f>
        <v>0</v>
      </c>
      <c r="R10" s="7">
        <f>[1]vivienda!S8</f>
        <v>0</v>
      </c>
      <c r="S10" s="9">
        <f t="shared" ref="S10" si="16">+R10/R$5*100</f>
        <v>0</v>
      </c>
      <c r="T10" s="7">
        <f>[1]vivienda!U8</f>
        <v>3470.3585852424194</v>
      </c>
      <c r="U10" s="9">
        <f t="shared" ref="U10" si="17">+T10/T$5*100</f>
        <v>5.152409578437311</v>
      </c>
      <c r="V10" s="7">
        <f>[1]vivienda!W8</f>
        <v>2496.9653235280825</v>
      </c>
      <c r="W10" s="9">
        <f t="shared" ref="W10" si="18">+V10/V$5*100</f>
        <v>2.7573198834582846</v>
      </c>
    </row>
    <row r="11" spans="1:23" x14ac:dyDescent="0.2">
      <c r="A11" s="10" t="s">
        <v>49</v>
      </c>
      <c r="B11" s="7">
        <f>[1]vivienda!C9</f>
        <v>670114.96170462796</v>
      </c>
      <c r="C11" s="9">
        <f t="shared" si="0"/>
        <v>32.895304981594535</v>
      </c>
      <c r="D11" s="7">
        <f>[1]vivienda!E9</f>
        <v>331455.98664378311</v>
      </c>
      <c r="E11" s="9">
        <f t="shared" si="0"/>
        <v>56.221992236391415</v>
      </c>
      <c r="F11" s="7">
        <f>[1]vivienda!G9</f>
        <v>277375.81630963879</v>
      </c>
      <c r="G11" s="9">
        <f t="shared" ref="G11" si="19">+F11/F$5*100</f>
        <v>24.555534359200475</v>
      </c>
      <c r="H11" s="7">
        <f>[1]vivienda!I9</f>
        <v>3679.9617001057659</v>
      </c>
      <c r="I11" s="9">
        <f t="shared" ref="I11" si="20">+H11/H$5*100</f>
        <v>21.976404504871532</v>
      </c>
      <c r="J11" s="7">
        <f>[1]vivienda!K9</f>
        <v>17466.816614496238</v>
      </c>
      <c r="K11" s="9">
        <f t="shared" ref="K11" si="21">+J11/J$5*100</f>
        <v>40.316330915999657</v>
      </c>
      <c r="L11" s="7">
        <f>[1]vivienda!M9</f>
        <v>1547.2528297234994</v>
      </c>
      <c r="M11" s="9">
        <f t="shared" ref="M11" si="22">+L11/L$5*100</f>
        <v>2.437983564056553</v>
      </c>
      <c r="N11" s="7">
        <f>[1]vivienda!O9</f>
        <v>7508.6053488193857</v>
      </c>
      <c r="O11" s="9">
        <f t="shared" ref="O11" si="23">+N11/N$5*100</f>
        <v>32.565253550038484</v>
      </c>
      <c r="P11" s="7">
        <f>[1]vivienda!Q9</f>
        <v>5824.6495517918929</v>
      </c>
      <c r="Q11" s="9">
        <f t="shared" ref="Q11" si="24">+P11/P$5*100</f>
        <v>54.6056143678762</v>
      </c>
      <c r="R11" s="7">
        <f>[1]vivienda!S9</f>
        <v>0</v>
      </c>
      <c r="S11" s="9">
        <f t="shared" ref="S11" si="25">+R11/R$5*100</f>
        <v>0</v>
      </c>
      <c r="T11" s="7">
        <f>[1]vivienda!U9</f>
        <v>20906.602096374394</v>
      </c>
      <c r="U11" s="9">
        <f t="shared" ref="U11" si="26">+T11/T$5*100</f>
        <v>31.039840479888721</v>
      </c>
      <c r="V11" s="7">
        <f>[1]vivienda!W9</f>
        <v>4349.270609891566</v>
      </c>
      <c r="W11" s="9">
        <f t="shared" ref="W11" si="27">+V11/V$5*100</f>
        <v>4.8027620640923496</v>
      </c>
    </row>
    <row r="12" spans="1:23" x14ac:dyDescent="0.2">
      <c r="A12" s="8" t="s">
        <v>50</v>
      </c>
      <c r="B12" s="7">
        <f>[1]vivienda!C10</f>
        <v>886154.36373491737</v>
      </c>
      <c r="C12" s="9">
        <f t="shared" si="0"/>
        <v>43.500473383968085</v>
      </c>
      <c r="D12" s="7">
        <f>[1]vivienda!E10</f>
        <v>9955.7828314353355</v>
      </c>
      <c r="E12" s="9">
        <f t="shared" si="0"/>
        <v>1.6887127329448552</v>
      </c>
      <c r="F12" s="7">
        <f>[1]vivienda!G10</f>
        <v>643598.00904595829</v>
      </c>
      <c r="G12" s="9">
        <f t="shared" ref="G12" si="28">+F12/F$5*100</f>
        <v>56.976463322955752</v>
      </c>
      <c r="H12" s="7">
        <f>[1]vivienda!I10</f>
        <v>13065.096388400127</v>
      </c>
      <c r="I12" s="9">
        <f t="shared" ref="I12" si="29">+H12/H$5*100</f>
        <v>78.023595495128404</v>
      </c>
      <c r="J12" s="7">
        <f>[1]vivienda!K10</f>
        <v>24545.63875257783</v>
      </c>
      <c r="K12" s="9">
        <f t="shared" ref="K12" si="30">+J12/J$5*100</f>
        <v>56.655435064923175</v>
      </c>
      <c r="L12" s="7">
        <f>[1]vivienda!M10</f>
        <v>61917.195927635243</v>
      </c>
      <c r="M12" s="9">
        <f t="shared" ref="M12" si="31">+L12/L$5*100</f>
        <v>97.562016435943448</v>
      </c>
      <c r="N12" s="7">
        <f>[1]vivienda!O10</f>
        <v>2870.1355910444199</v>
      </c>
      <c r="O12" s="9">
        <f t="shared" ref="O12" si="32">+N12/N$5*100</f>
        <v>12.4479432468837</v>
      </c>
      <c r="P12" s="7">
        <f>[1]vivienda!Q10</f>
        <v>3856.7447004659393</v>
      </c>
      <c r="Q12" s="9">
        <f t="shared" ref="Q12" si="33">+P12/P$5*100</f>
        <v>36.15666693015109</v>
      </c>
      <c r="R12" s="7">
        <f>[1]vivienda!S10</f>
        <v>2810.341099564328</v>
      </c>
      <c r="S12" s="9">
        <f t="shared" ref="S12" si="34">+R12/R$5*100</f>
        <v>100</v>
      </c>
      <c r="T12" s="7">
        <f>[1]vivienda!U10</f>
        <v>40480.870732022333</v>
      </c>
      <c r="U12" s="9">
        <f t="shared" ref="U12" si="35">+T12/T$5*100</f>
        <v>60.101577684250948</v>
      </c>
      <c r="V12" s="7">
        <f>[1]vivienda!W10</f>
        <v>83054.54866584808</v>
      </c>
      <c r="W12" s="9">
        <f t="shared" ref="W12" si="36">+V12/V$5*100</f>
        <v>91.714512929006275</v>
      </c>
    </row>
    <row r="13" spans="1:23" x14ac:dyDescent="0.2">
      <c r="A13" s="3"/>
      <c r="B13" s="7"/>
      <c r="C13" s="3"/>
      <c r="D13" s="7"/>
      <c r="E13" s="3"/>
      <c r="F13" s="7"/>
      <c r="G13" s="3"/>
      <c r="H13" s="7"/>
      <c r="I13" s="3"/>
      <c r="J13" s="7"/>
      <c r="K13" s="3"/>
      <c r="L13" s="7"/>
      <c r="M13" s="3"/>
      <c r="N13" s="7"/>
      <c r="O13" s="3"/>
      <c r="P13" s="7"/>
      <c r="Q13" s="3"/>
      <c r="R13" s="7"/>
      <c r="S13" s="3"/>
      <c r="T13" s="7"/>
      <c r="U13" s="3"/>
      <c r="V13" s="7"/>
      <c r="W13" s="3"/>
    </row>
    <row r="14" spans="1:23" x14ac:dyDescent="0.2">
      <c r="A14" s="4" t="s">
        <v>70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">
      <c r="A15" s="8" t="s">
        <v>51</v>
      </c>
      <c r="B15" s="7">
        <f>[1]vivienda!C12</f>
        <v>299589.2917523834</v>
      </c>
      <c r="C15" s="9">
        <f t="shared" ref="C15:E19" si="37">+B15/B$5*100</f>
        <v>14.706552882128396</v>
      </c>
      <c r="D15" s="7">
        <f>[1]vivienda!E12</f>
        <v>42703.364650006748</v>
      </c>
      <c r="E15" s="9">
        <f t="shared" si="37"/>
        <v>7.243399825511954</v>
      </c>
      <c r="F15" s="7">
        <f>[1]vivienda!G12</f>
        <v>175121.34543833431</v>
      </c>
      <c r="G15" s="9">
        <f t="shared" ref="G15" si="38">+F15/F$5*100</f>
        <v>15.503147578446629</v>
      </c>
      <c r="H15" s="7">
        <f>[1]vivienda!I12</f>
        <v>5466.1694597957421</v>
      </c>
      <c r="I15" s="9">
        <f t="shared" ref="I15" si="39">+H15/H$5*100</f>
        <v>32.643478636528677</v>
      </c>
      <c r="J15" s="7">
        <f>[1]vivienda!K12</f>
        <v>8609.8718414666255</v>
      </c>
      <c r="K15" s="9">
        <f t="shared" ref="K15" si="40">+J15/J$5*100</f>
        <v>19.873022655818794</v>
      </c>
      <c r="L15" s="7">
        <f>[1]vivienda!M12</f>
        <v>22363.13981355447</v>
      </c>
      <c r="M15" s="9">
        <f t="shared" ref="M15" si="41">+L15/L$5*100</f>
        <v>35.237271025632992</v>
      </c>
      <c r="N15" s="7">
        <f>[1]vivienda!O12</f>
        <v>1735.0285797165625</v>
      </c>
      <c r="O15" s="9">
        <f t="shared" ref="O15" si="42">+N15/N$5*100</f>
        <v>7.5249188085130942</v>
      </c>
      <c r="P15" s="7">
        <f>[1]vivienda!Q12</f>
        <v>2167.5241343477328</v>
      </c>
      <c r="Q15" s="9">
        <f t="shared" ref="Q15" si="43">+P15/P$5*100</f>
        <v>20.320361930932833</v>
      </c>
      <c r="R15" s="7">
        <f>[1]vivienda!S12</f>
        <v>1614.4512699624863</v>
      </c>
      <c r="S15" s="9">
        <f t="shared" ref="S15" si="44">+R15/R$5*100</f>
        <v>57.446808510638306</v>
      </c>
      <c r="T15" s="7">
        <f>[1]vivienda!U12</f>
        <v>14670.098370195965</v>
      </c>
      <c r="U15" s="9">
        <f t="shared" ref="U15" si="45">+T15/T$5*100</f>
        <v>21.780560568191326</v>
      </c>
      <c r="V15" s="7">
        <f>[1]vivienda!W12</f>
        <v>25138.298195001829</v>
      </c>
      <c r="W15" s="9">
        <f t="shared" ref="W15" si="46">+V15/V$5*100</f>
        <v>27.759428133124615</v>
      </c>
    </row>
    <row r="16" spans="1:23" x14ac:dyDescent="0.2">
      <c r="A16" s="8" t="s">
        <v>52</v>
      </c>
      <c r="B16" s="7">
        <f>[1]vivienda!C13</f>
        <v>1171796.6511882665</v>
      </c>
      <c r="C16" s="9">
        <f t="shared" si="37"/>
        <v>57.522381113823982</v>
      </c>
      <c r="D16" s="7">
        <f>[1]vivienda!E13</f>
        <v>269092.53327612008</v>
      </c>
      <c r="E16" s="9">
        <f t="shared" si="37"/>
        <v>45.643822788996793</v>
      </c>
      <c r="F16" s="7">
        <f>[1]vivienda!G13</f>
        <v>709204.28129678511</v>
      </c>
      <c r="G16" s="9">
        <f t="shared" ref="G16" si="47">+F16/F$5*100</f>
        <v>62.784457306958515</v>
      </c>
      <c r="H16" s="7">
        <f>[1]vivienda!I13</f>
        <v>9380.9222740782516</v>
      </c>
      <c r="I16" s="9">
        <f t="shared" ref="I16" si="48">+H16/H$5*100</f>
        <v>56.022034826606415</v>
      </c>
      <c r="J16" s="7">
        <f>[1]vivienda!K13</f>
        <v>24231.732472388634</v>
      </c>
      <c r="K16" s="9">
        <f t="shared" ref="K16" si="49">+J16/J$5*100</f>
        <v>55.930886926127521</v>
      </c>
      <c r="L16" s="7">
        <f>[1]vivienda!M13</f>
        <v>37991.995386839641</v>
      </c>
      <c r="M16" s="9">
        <f t="shared" ref="M16" si="50">+L16/L$5*100</f>
        <v>59.863429259573373</v>
      </c>
      <c r="N16" s="7">
        <f>[1]vivienda!O13</f>
        <v>16564.521564956067</v>
      </c>
      <c r="O16" s="9">
        <f t="shared" ref="O16" si="51">+N16/N$5*100</f>
        <v>71.841283385960807</v>
      </c>
      <c r="P16" s="7">
        <f>[1]vivienda!Q13</f>
        <v>6806.5656774550844</v>
      </c>
      <c r="Q16" s="9">
        <f t="shared" ref="Q16" si="52">+P16/P$5*100</f>
        <v>63.810997940363968</v>
      </c>
      <c r="R16" s="7">
        <f>[1]vivienda!S13</f>
        <v>896.91737220138134</v>
      </c>
      <c r="S16" s="9">
        <f t="shared" ref="S16" si="53">+R16/R$5*100</f>
        <v>31.914893617021278</v>
      </c>
      <c r="T16" s="7">
        <f>[1]vivienda!U13</f>
        <v>38956.922905271589</v>
      </c>
      <c r="U16" s="9">
        <f t="shared" ref="U16" si="54">+T16/T$5*100</f>
        <v>57.83898631603337</v>
      </c>
      <c r="V16" s="7">
        <f>[1]vivienda!W13</f>
        <v>58670.258962185166</v>
      </c>
      <c r="W16" s="9">
        <f t="shared" ref="W16" si="55">+V16/V$5*100</f>
        <v>64.787712540398189</v>
      </c>
    </row>
    <row r="17" spans="1:23" x14ac:dyDescent="0.2">
      <c r="A17" s="8" t="s">
        <v>53</v>
      </c>
      <c r="B17" s="7">
        <f>[1]vivienda!C14</f>
        <v>408160.71521462355</v>
      </c>
      <c r="C17" s="9">
        <f t="shared" si="37"/>
        <v>20.036220612559511</v>
      </c>
      <c r="D17" s="7">
        <f>[1]vivienda!E14</f>
        <v>191901.33478556608</v>
      </c>
      <c r="E17" s="9">
        <f t="shared" si="37"/>
        <v>32.55055207695586</v>
      </c>
      <c r="F17" s="7">
        <f>[1]vivienda!G14</f>
        <v>179125.40035558189</v>
      </c>
      <c r="G17" s="9">
        <f t="shared" ref="G17" si="56">+F17/F$5*100</f>
        <v>15.857618668986262</v>
      </c>
      <c r="H17" s="7">
        <f>[1]vivienda!I14</f>
        <v>1897.966354631893</v>
      </c>
      <c r="I17" s="9">
        <f t="shared" ref="I17" si="57">+H17/H$5*100</f>
        <v>11.334486536864807</v>
      </c>
      <c r="J17" s="7">
        <f>[1]vivienda!K14</f>
        <v>9526.1040205436129</v>
      </c>
      <c r="K17" s="9">
        <f t="shared" ref="K17" si="58">+J17/J$5*100</f>
        <v>21.987839599445394</v>
      </c>
      <c r="L17" s="7">
        <f>[1]vivienda!M14</f>
        <v>3109.3135569647884</v>
      </c>
      <c r="M17" s="9">
        <f t="shared" ref="M17" si="59">+L17/L$5*100</f>
        <v>4.8992997147938855</v>
      </c>
      <c r="N17" s="7">
        <f>[1]vivienda!O14</f>
        <v>3985.2549551182747</v>
      </c>
      <c r="O17" s="9">
        <f t="shared" ref="O17" si="60">+N17/N$5*100</f>
        <v>17.284280108739488</v>
      </c>
      <c r="P17" s="7">
        <f>[1]vivienda!Q14</f>
        <v>1692.6696766106338</v>
      </c>
      <c r="Q17" s="9">
        <f t="shared" ref="Q17" si="61">+P17/P$5*100</f>
        <v>15.868640128703207</v>
      </c>
      <c r="R17" s="7">
        <f>[1]vivienda!S14</f>
        <v>298.97245740046043</v>
      </c>
      <c r="S17" s="9">
        <f t="shared" ref="S17" si="62">+R17/R$5*100</f>
        <v>10.638297872340425</v>
      </c>
      <c r="T17" s="7">
        <f>[1]vivienda!U14</f>
        <v>11384.174450738328</v>
      </c>
      <c r="U17" s="9">
        <f t="shared" ref="U17" si="63">+T17/T$5*100</f>
        <v>16.901979447316425</v>
      </c>
      <c r="V17" s="7">
        <f>[1]vivienda!W14</f>
        <v>5239.5246014666591</v>
      </c>
      <c r="W17" s="9">
        <f t="shared" ref="W17" si="64">+V17/V$5*100</f>
        <v>5.7858414081137255</v>
      </c>
    </row>
    <row r="18" spans="1:23" x14ac:dyDescent="0.2">
      <c r="A18" s="8" t="s">
        <v>54</v>
      </c>
      <c r="B18" s="7">
        <f>[1]vivienda!C15</f>
        <v>145719.70764252599</v>
      </c>
      <c r="C18" s="9">
        <f t="shared" si="37"/>
        <v>7.1532416057926369</v>
      </c>
      <c r="D18" s="7">
        <f>[1]vivienda!E15</f>
        <v>81828.347996688753</v>
      </c>
      <c r="E18" s="9">
        <f t="shared" si="37"/>
        <v>13.879829996043489</v>
      </c>
      <c r="F18" s="7">
        <f>[1]vivienda!G15</f>
        <v>60354.071286135411</v>
      </c>
      <c r="G18" s="9">
        <f t="shared" ref="G18" si="65">+F18/F$5*100</f>
        <v>5.3430269837581106</v>
      </c>
      <c r="H18" s="7">
        <f>[1]vivienda!I15</f>
        <v>0</v>
      </c>
      <c r="I18" s="9">
        <f t="shared" ref="I18" si="66">+H18/H$5*100</f>
        <v>0</v>
      </c>
      <c r="J18" s="7">
        <f>[1]vivienda!K15</f>
        <v>956.71186368147346</v>
      </c>
      <c r="K18" s="9">
        <f t="shared" ref="K18" si="67">+J18/J$5*100</f>
        <v>2.2082508186084526</v>
      </c>
      <c r="L18" s="7">
        <f>[1]vivienda!M15</f>
        <v>0</v>
      </c>
      <c r="M18" s="9">
        <f t="shared" ref="M18" si="68">+L18/L$5*100</f>
        <v>0</v>
      </c>
      <c r="N18" s="7">
        <f>[1]vivienda!O15</f>
        <v>772.30187860851333</v>
      </c>
      <c r="O18" s="9">
        <f t="shared" ref="O18" si="69">+N18/N$5*100</f>
        <v>3.3495176967866294</v>
      </c>
      <c r="P18" s="7">
        <f>[1]vivienda!Q15</f>
        <v>0</v>
      </c>
      <c r="Q18" s="9">
        <f t="shared" ref="Q18" si="70">+P18/P$5*100</f>
        <v>0</v>
      </c>
      <c r="R18" s="7">
        <f>[1]vivienda!S15</f>
        <v>0</v>
      </c>
      <c r="S18" s="9">
        <f t="shared" ref="S18" si="71">+R18/R$5*100</f>
        <v>0</v>
      </c>
      <c r="T18" s="7">
        <f>[1]vivienda!U15</f>
        <v>851.56275373028166</v>
      </c>
      <c r="U18" s="9">
        <f t="shared" ref="U18" si="72">+T18/T$5*100</f>
        <v>1.2643074141152084</v>
      </c>
      <c r="V18" s="7">
        <f>[1]vivienda!W15</f>
        <v>956.71186368147346</v>
      </c>
      <c r="W18" s="9">
        <f t="shared" ref="W18" si="73">+V18/V$5*100</f>
        <v>1.0564666716084214</v>
      </c>
    </row>
    <row r="19" spans="1:23" x14ac:dyDescent="0.2">
      <c r="A19" s="8" t="s">
        <v>55</v>
      </c>
      <c r="B19" s="7">
        <f>[1]vivienda!C16</f>
        <v>11847.933885693001</v>
      </c>
      <c r="C19" s="9">
        <f t="shared" si="37"/>
        <v>0.58160378568510329</v>
      </c>
      <c r="D19" s="7">
        <f>[1]vivienda!E16</f>
        <v>4023.0522360702885</v>
      </c>
      <c r="E19" s="9">
        <f t="shared" si="37"/>
        <v>0.68239531249143381</v>
      </c>
      <c r="F19" s="7">
        <f>[1]vivienda!G16</f>
        <v>5780.6489832893876</v>
      </c>
      <c r="G19" s="9">
        <f t="shared" ref="G19" si="74">+F19/F$5*100</f>
        <v>0.51174946185352499</v>
      </c>
      <c r="H19" s="7">
        <f>[1]vivienda!I16</f>
        <v>0</v>
      </c>
      <c r="I19" s="9">
        <f t="shared" ref="I19" si="75">+H19/H$5*100</f>
        <v>0</v>
      </c>
      <c r="J19" s="7">
        <f>[1]vivienda!K16</f>
        <v>0</v>
      </c>
      <c r="K19" s="9">
        <f t="shared" ref="K19" si="76">+J19/J$5*100</f>
        <v>0</v>
      </c>
      <c r="L19" s="7">
        <f>[1]vivienda!M16</f>
        <v>0</v>
      </c>
      <c r="M19" s="9">
        <f t="shared" ref="M19" si="77">+L19/L$5*100</f>
        <v>0</v>
      </c>
      <c r="N19" s="7">
        <f>[1]vivienda!O16</f>
        <v>0</v>
      </c>
      <c r="O19" s="9">
        <f t="shared" ref="O19" si="78">+N19/N$5*100</f>
        <v>0</v>
      </c>
      <c r="P19" s="7">
        <f>[1]vivienda!Q16</f>
        <v>0</v>
      </c>
      <c r="Q19" s="9">
        <f t="shared" ref="Q19" si="79">+P19/P$5*100</f>
        <v>0</v>
      </c>
      <c r="R19" s="7">
        <f>[1]vivienda!S16</f>
        <v>0</v>
      </c>
      <c r="S19" s="9">
        <f t="shared" ref="S19" si="80">+R19/R$5*100</f>
        <v>0</v>
      </c>
      <c r="T19" s="7">
        <f>[1]vivienda!U16</f>
        <v>1491.3315319638991</v>
      </c>
      <c r="U19" s="9">
        <f t="shared" ref="U19" si="81">+T19/T$5*100</f>
        <v>2.214166254343894</v>
      </c>
      <c r="V19" s="7">
        <f>[1]vivienda!W16</f>
        <v>552.90113436941806</v>
      </c>
      <c r="W19" s="9">
        <f t="shared" ref="W19" si="82">+V19/V$5*100</f>
        <v>0.61055124675474548</v>
      </c>
    </row>
    <row r="20" spans="1:23" x14ac:dyDescent="0.2">
      <c r="A20" s="3"/>
      <c r="B20" s="7"/>
      <c r="C20" s="3"/>
      <c r="D20" s="7"/>
      <c r="E20" s="3"/>
      <c r="F20" s="7"/>
      <c r="G20" s="3"/>
      <c r="H20" s="7"/>
      <c r="I20" s="3"/>
      <c r="J20" s="7"/>
      <c r="K20" s="3"/>
      <c r="L20" s="7"/>
      <c r="M20" s="3"/>
      <c r="N20" s="7"/>
      <c r="O20" s="3"/>
      <c r="P20" s="7"/>
      <c r="Q20" s="3"/>
      <c r="R20" s="7"/>
      <c r="S20" s="3"/>
      <c r="T20" s="7"/>
      <c r="U20" s="3"/>
      <c r="V20" s="7"/>
      <c r="W20" s="3"/>
    </row>
    <row r="21" spans="1:23" x14ac:dyDescent="0.2">
      <c r="A21" s="29" t="s">
        <v>71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x14ac:dyDescent="0.2">
      <c r="A22" s="8" t="s">
        <v>56</v>
      </c>
      <c r="B22" s="7">
        <f>[1]vivienda!C18</f>
        <v>1372615.5655590224</v>
      </c>
      <c r="C22" s="9">
        <f t="shared" ref="C22:E23" si="83">+B22/B$5*100</f>
        <v>67.380390279138695</v>
      </c>
      <c r="D22" s="7">
        <f>[1]vivienda!E18</f>
        <v>342762.34487659048</v>
      </c>
      <c r="E22" s="9">
        <f t="shared" si="83"/>
        <v>58.139791311989072</v>
      </c>
      <c r="F22" s="7">
        <f>[1]vivienda!G18</f>
        <v>791658.59412604698</v>
      </c>
      <c r="G22" s="9">
        <f t="shared" ref="G22" si="84">+F22/F$5*100</f>
        <v>70.083975118861019</v>
      </c>
      <c r="H22" s="7">
        <f>[1]vivienda!I18</f>
        <v>14442.970166522351</v>
      </c>
      <c r="I22" s="9">
        <f t="shared" ref="I22" si="85">+H22/H$5*100</f>
        <v>86.252135347540275</v>
      </c>
      <c r="J22" s="7">
        <f>[1]vivienda!K18</f>
        <v>33189.030269981078</v>
      </c>
      <c r="K22" s="9">
        <f t="shared" ref="K22" si="86">+J22/J$5*100</f>
        <v>76.605826732914238</v>
      </c>
      <c r="L22" s="7">
        <f>[1]vivienda!M18</f>
        <v>44330.211483729348</v>
      </c>
      <c r="M22" s="9">
        <f t="shared" ref="M22" si="87">+L22/L$5*100</f>
        <v>69.850463293576198</v>
      </c>
      <c r="N22" s="7">
        <f>[1]vivienda!O18</f>
        <v>14868.629799436419</v>
      </c>
      <c r="O22" s="9">
        <f t="shared" ref="O22" si="88">+N22/N$5*100</f>
        <v>64.48610319311004</v>
      </c>
      <c r="P22" s="7">
        <f>[1]vivienda!Q18</f>
        <v>6732.7459373879674</v>
      </c>
      <c r="Q22" s="9">
        <f t="shared" ref="Q22" si="89">+P22/P$5*100</f>
        <v>63.118943899515834</v>
      </c>
      <c r="R22" s="7">
        <f>[1]vivienda!S18</f>
        <v>2212.3961847634073</v>
      </c>
      <c r="S22" s="9">
        <f t="shared" ref="S22" si="90">+R22/R$5*100</f>
        <v>78.723404255319153</v>
      </c>
      <c r="T22" s="7">
        <f>[1]vivienda!U18</f>
        <v>48027.765701063312</v>
      </c>
      <c r="U22" s="9">
        <f t="shared" ref="U22" si="91">+T22/T$5*100</f>
        <v>71.306383461758472</v>
      </c>
      <c r="V22" s="7">
        <f>[1]vivienda!W18</f>
        <v>74390.877013453268</v>
      </c>
      <c r="W22" s="9">
        <f t="shared" ref="W22" si="92">+V22/V$5*100</f>
        <v>82.147494161941921</v>
      </c>
    </row>
    <row r="23" spans="1:23" x14ac:dyDescent="0.2">
      <c r="A23" s="8" t="s">
        <v>57</v>
      </c>
      <c r="B23" s="7">
        <f>[1]vivienda!C19</f>
        <v>664498.73412449879</v>
      </c>
      <c r="C23" s="9">
        <f t="shared" si="83"/>
        <v>32.619609720852353</v>
      </c>
      <c r="D23" s="7">
        <f>[1]vivienda!E19</f>
        <v>246786.28806786126</v>
      </c>
      <c r="E23" s="9">
        <f t="shared" si="83"/>
        <v>41.86020868801041</v>
      </c>
      <c r="F23" s="7">
        <f>[1]vivienda!G19</f>
        <v>337927.15323406731</v>
      </c>
      <c r="G23" s="9">
        <f t="shared" ref="G23" si="93">+F23/F$5*100</f>
        <v>29.916024881140977</v>
      </c>
      <c r="H23" s="7">
        <f>[1]vivienda!I19</f>
        <v>2302.0879219835451</v>
      </c>
      <c r="I23" s="9">
        <f t="shared" ref="I23" si="94">+H23/H$5*100</f>
        <v>13.74786465245969</v>
      </c>
      <c r="J23" s="7">
        <f>[1]vivienda!K19</f>
        <v>10135.389928099266</v>
      </c>
      <c r="K23" s="9">
        <f t="shared" ref="K23" si="95">+J23/J$5*100</f>
        <v>23.394173267085915</v>
      </c>
      <c r="L23" s="7">
        <f>[1]vivienda!M19</f>
        <v>19134.237273629486</v>
      </c>
      <c r="M23" s="9">
        <f t="shared" ref="M23" si="96">+L23/L$5*100</f>
        <v>30.149536706423941</v>
      </c>
      <c r="N23" s="7">
        <f>[1]vivienda!O19</f>
        <v>8188.4771789629949</v>
      </c>
      <c r="O23" s="9">
        <f t="shared" ref="O23" si="97">+N23/N$5*100</f>
        <v>35.513896806889974</v>
      </c>
      <c r="P23" s="7">
        <f>[1]vivienda!Q19</f>
        <v>3934.0135510254831</v>
      </c>
      <c r="Q23" s="9">
        <f t="shared" ref="Q23" si="98">+P23/P$5*100</f>
        <v>36.881056100484173</v>
      </c>
      <c r="R23" s="7">
        <f>[1]vivienda!S19</f>
        <v>597.94491480092086</v>
      </c>
      <c r="S23" s="9">
        <f t="shared" ref="S23" si="99">+R23/R$5*100</f>
        <v>21.276595744680851</v>
      </c>
      <c r="T23" s="7">
        <f>[1]vivienda!U19</f>
        <v>19326.324310836684</v>
      </c>
      <c r="U23" s="9">
        <f t="shared" ref="U23" si="100">+T23/T$5*100</f>
        <v>28.693616538241656</v>
      </c>
      <c r="V23" s="7">
        <f>[1]vivienda!W19</f>
        <v>16166.817743251409</v>
      </c>
      <c r="W23" s="9">
        <f t="shared" ref="W23" si="101">+V23/V$5*100</f>
        <v>17.85250583805793</v>
      </c>
    </row>
    <row r="24" spans="1:23" x14ac:dyDescent="0.2">
      <c r="A24" s="3"/>
      <c r="B24" s="7"/>
      <c r="C24" s="3"/>
      <c r="D24" s="7"/>
      <c r="E24" s="3"/>
      <c r="F24" s="7"/>
      <c r="G24" s="3"/>
      <c r="H24" s="7"/>
      <c r="I24" s="3"/>
      <c r="J24" s="7"/>
      <c r="K24" s="3"/>
      <c r="L24" s="7"/>
      <c r="M24" s="3"/>
      <c r="N24" s="7"/>
      <c r="O24" s="3"/>
      <c r="P24" s="7"/>
      <c r="Q24" s="3"/>
      <c r="R24" s="7"/>
      <c r="S24" s="3"/>
      <c r="T24" s="7"/>
      <c r="U24" s="3"/>
      <c r="V24" s="7"/>
      <c r="W24" s="3"/>
    </row>
    <row r="25" spans="1:23" x14ac:dyDescent="0.2">
      <c r="A25" s="4" t="s">
        <v>58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x14ac:dyDescent="0.2">
      <c r="A26" s="8" t="s">
        <v>59</v>
      </c>
      <c r="B26" s="7">
        <f>[1]vivienda!C21</f>
        <v>403645.85474563891</v>
      </c>
      <c r="C26" s="9">
        <f t="shared" ref="C26:E31" si="102">+B26/B$5*100</f>
        <v>19.814590413915987</v>
      </c>
      <c r="D26" s="7">
        <f>[1]vivienda!E21</f>
        <v>38891.027436762532</v>
      </c>
      <c r="E26" s="9">
        <f t="shared" si="102"/>
        <v>6.5967462671441242</v>
      </c>
      <c r="F26" s="7">
        <f>[1]vivienda!G21</f>
        <v>251353.42524851326</v>
      </c>
      <c r="G26" s="9">
        <f t="shared" ref="G26" si="103">+F26/F$5*100</f>
        <v>22.25182336409086</v>
      </c>
      <c r="H26" s="7">
        <f>[1]vivienda!I21</f>
        <v>5441.2987246883795</v>
      </c>
      <c r="I26" s="9">
        <f t="shared" ref="I26" si="104">+H26/H$5*100</f>
        <v>32.494952814904721</v>
      </c>
      <c r="J26" s="7">
        <f>[1]vivienda!K21</f>
        <v>6696.2763840878488</v>
      </c>
      <c r="K26" s="9">
        <f t="shared" ref="K26" si="105">+J26/J$5*100</f>
        <v>15.456124637034529</v>
      </c>
      <c r="L26" s="7">
        <f>[1]vivienda!M21</f>
        <v>30339.317977109942</v>
      </c>
      <c r="M26" s="9">
        <f t="shared" ref="M26" si="106">+L26/L$5*100</f>
        <v>47.805217836375014</v>
      </c>
      <c r="N26" s="7">
        <f>[1]vivienda!O21</f>
        <v>1712.5257159227176</v>
      </c>
      <c r="O26" s="9">
        <f t="shared" ref="O26" si="107">+N26/N$5*100</f>
        <v>7.427322593103562</v>
      </c>
      <c r="P26" s="7">
        <f>[1]vivienda!Q21</f>
        <v>1220.7605647092041</v>
      </c>
      <c r="Q26" s="9">
        <f t="shared" ref="Q26" si="108">+P26/P$5*100</f>
        <v>11.444530703399005</v>
      </c>
      <c r="R26" s="7">
        <f>[1]vivienda!S21</f>
        <v>717.5338977611051</v>
      </c>
      <c r="S26" s="9">
        <f t="shared" ref="S26" si="109">+R26/R$5*100</f>
        <v>25.531914893617024</v>
      </c>
      <c r="T26" s="7">
        <f>[1]vivienda!U21</f>
        <v>23205.683506921239</v>
      </c>
      <c r="U26" s="9">
        <f t="shared" ref="U26" si="110">+T26/T$5*100</f>
        <v>34.453265574252924</v>
      </c>
      <c r="V26" s="7">
        <f>[1]vivienda!W21</f>
        <v>44068.005289161185</v>
      </c>
      <c r="W26" s="9">
        <f t="shared" ref="W26" si="111">+V26/V$5*100</f>
        <v>48.662905352831345</v>
      </c>
    </row>
    <row r="27" spans="1:23" x14ac:dyDescent="0.2">
      <c r="A27" s="8" t="s">
        <v>60</v>
      </c>
      <c r="B27" s="7">
        <f>[1]vivienda!C22</f>
        <v>401932.88527601067</v>
      </c>
      <c r="C27" s="9">
        <f t="shared" si="102"/>
        <v>19.730502374776787</v>
      </c>
      <c r="D27" s="7">
        <f>[1]vivienda!E22</f>
        <v>85336.73267331504</v>
      </c>
      <c r="E27" s="9">
        <f t="shared" si="102"/>
        <v>14.47492673286466</v>
      </c>
      <c r="F27" s="7">
        <f>[1]vivienda!G22</f>
        <v>236063.2047072484</v>
      </c>
      <c r="G27" s="9">
        <f t="shared" ref="G27" si="112">+F27/F$5*100</f>
        <v>20.898210273893948</v>
      </c>
      <c r="H27" s="7">
        <f>[1]vivienda!I22</f>
        <v>3642.4374696529339</v>
      </c>
      <c r="I27" s="9">
        <f t="shared" ref="I27" si="113">+H27/H$5*100</f>
        <v>21.752313132632047</v>
      </c>
      <c r="J27" s="7">
        <f>[1]vivienda!K22</f>
        <v>7499.6138106752287</v>
      </c>
      <c r="K27" s="9">
        <f t="shared" ref="K27" si="114">+J27/J$5*100</f>
        <v>17.310361630661912</v>
      </c>
      <c r="L27" s="7">
        <f>[1]vivienda!M22</f>
        <v>20110.202301322948</v>
      </c>
      <c r="M27" s="9">
        <f t="shared" ref="M27" si="115">+L27/L$5*100</f>
        <v>31.687350469566884</v>
      </c>
      <c r="N27" s="7">
        <f>[1]vivienda!O22</f>
        <v>5907.08681789208</v>
      </c>
      <c r="O27" s="9">
        <f t="shared" ref="O27" si="116">+N27/N$5*100</f>
        <v>25.619375507196178</v>
      </c>
      <c r="P27" s="7">
        <f>[1]vivienda!Q22</f>
        <v>4709.0093630974816</v>
      </c>
      <c r="Q27" s="9">
        <f t="shared" ref="Q27" si="117">+P27/P$5*100</f>
        <v>44.146578613800628</v>
      </c>
      <c r="R27" s="7">
        <f>[1]vivienda!S22</f>
        <v>597.94491480092086</v>
      </c>
      <c r="S27" s="9">
        <f t="shared" ref="S27" si="118">+R27/R$5*100</f>
        <v>21.276595744680851</v>
      </c>
      <c r="T27" s="7">
        <f>[1]vivienda!U22</f>
        <v>17921.677629646096</v>
      </c>
      <c r="U27" s="9">
        <f t="shared" ref="U27" si="119">+T27/T$5*100</f>
        <v>26.608150487193498</v>
      </c>
      <c r="V27" s="7">
        <f>[1]vivienda!W22</f>
        <v>20144.975588358706</v>
      </c>
      <c r="W27" s="9">
        <f t="shared" ref="W27" si="120">+V27/V$5*100</f>
        <v>22.245459806017408</v>
      </c>
    </row>
    <row r="28" spans="1:23" x14ac:dyDescent="0.2">
      <c r="A28" s="8" t="s">
        <v>61</v>
      </c>
      <c r="B28" s="7">
        <f>[1]vivienda!C23</f>
        <v>407171.09927912266</v>
      </c>
      <c r="C28" s="9">
        <f t="shared" si="102"/>
        <v>19.987641309196192</v>
      </c>
      <c r="D28" s="7">
        <f>[1]vivienda!E23</f>
        <v>120971.12294482146</v>
      </c>
      <c r="E28" s="9">
        <f t="shared" si="102"/>
        <v>20.519278000975184</v>
      </c>
      <c r="F28" s="7">
        <f>[1]vivienda!G23</f>
        <v>229441.24181012347</v>
      </c>
      <c r="G28" s="9">
        <f t="shared" ref="G28" si="121">+F28/F$5*100</f>
        <v>20.311980949329538</v>
      </c>
      <c r="H28" s="7">
        <f>[1]vivienda!I23</f>
        <v>3172.3481814140423</v>
      </c>
      <c r="I28" s="9">
        <f t="shared" ref="I28" si="122">+H28/H$5*100</f>
        <v>18.9449816456092</v>
      </c>
      <c r="J28" s="7">
        <f>[1]vivienda!K23</f>
        <v>8900.5112024180162</v>
      </c>
      <c r="K28" s="9">
        <f t="shared" ref="K28" si="123">+J28/J$5*100</f>
        <v>20.543866857824451</v>
      </c>
      <c r="L28" s="7">
        <f>[1]vivienda!M23</f>
        <v>7304.5545425772279</v>
      </c>
      <c r="M28" s="9">
        <f t="shared" ref="M28" si="124">+L28/L$5*100</f>
        <v>11.509679333234986</v>
      </c>
      <c r="N28" s="7">
        <f>[1]vivienda!O23</f>
        <v>7128.2365803524863</v>
      </c>
      <c r="O28" s="9">
        <f t="shared" ref="O28" si="125">+N28/N$5*100</f>
        <v>30.915572309355337</v>
      </c>
      <c r="P28" s="7">
        <f>[1]vivienda!Q23</f>
        <v>1748.5480695651204</v>
      </c>
      <c r="Q28" s="9">
        <f t="shared" ref="Q28" si="126">+P28/P$5*100</f>
        <v>16.392495504041737</v>
      </c>
      <c r="R28" s="7">
        <f>[1]vivienda!S23</f>
        <v>896.91737220138134</v>
      </c>
      <c r="S28" s="9">
        <f t="shared" ref="S28" si="127">+R28/R$5*100</f>
        <v>31.914893617021278</v>
      </c>
      <c r="T28" s="7">
        <f>[1]vivienda!U23</f>
        <v>15141.215325899248</v>
      </c>
      <c r="U28" s="9">
        <f t="shared" ref="U28" si="128">+T28/T$5*100</f>
        <v>22.480023593554815</v>
      </c>
      <c r="V28" s="7">
        <f>[1]vivienda!W23</f>
        <v>12466.403249749606</v>
      </c>
      <c r="W28" s="9">
        <f t="shared" ref="W28" si="129">+V28/V$5*100</f>
        <v>13.766255074449765</v>
      </c>
    </row>
    <row r="29" spans="1:23" x14ac:dyDescent="0.2">
      <c r="A29" s="8" t="s">
        <v>62</v>
      </c>
      <c r="B29" s="7">
        <f>[1]vivienda!C24</f>
        <v>406105.5344258314</v>
      </c>
      <c r="C29" s="9">
        <f t="shared" si="102"/>
        <v>19.935333745823009</v>
      </c>
      <c r="D29" s="7">
        <f>[1]vivienda!E24</f>
        <v>150436.01222041139</v>
      </c>
      <c r="E29" s="9">
        <f t="shared" si="102"/>
        <v>25.517150547711466</v>
      </c>
      <c r="F29" s="7">
        <f>[1]vivienda!G24</f>
        <v>213392.94470365319</v>
      </c>
      <c r="G29" s="9">
        <f t="shared" ref="G29" si="130">+F29/F$5*100</f>
        <v>18.891256834849859</v>
      </c>
      <c r="H29" s="7">
        <f>[1]vivienda!I24</f>
        <v>2969.2406906408669</v>
      </c>
      <c r="I29" s="9">
        <f t="shared" ref="I29" si="131">+H29/H$5*100</f>
        <v>17.732041745970442</v>
      </c>
      <c r="J29" s="7">
        <f>[1]vivienda!K24</f>
        <v>13311.553191327243</v>
      </c>
      <c r="K29" s="9">
        <f t="shared" ref="K29" si="132">+J29/J$5*100</f>
        <v>30.725288718155962</v>
      </c>
      <c r="L29" s="7">
        <f>[1]vivienda!M24</f>
        <v>4155.7171578664002</v>
      </c>
      <c r="M29" s="9">
        <f t="shared" ref="M29" si="133">+L29/L$5*100</f>
        <v>6.5481025034264437</v>
      </c>
      <c r="N29" s="7">
        <f>[1]vivienda!O24</f>
        <v>5209.2104065311023</v>
      </c>
      <c r="O29" s="9">
        <f t="shared" ref="O29" si="134">+N29/N$5*100</f>
        <v>22.592645345364648</v>
      </c>
      <c r="P29" s="7">
        <f>[1]vivienda!Q24</f>
        <v>2251.6544292685503</v>
      </c>
      <c r="Q29" s="9">
        <f t="shared" ref="Q29" si="135">+P29/P$5*100</f>
        <v>21.109076582390031</v>
      </c>
      <c r="R29" s="7">
        <f>[1]vivienda!S24</f>
        <v>298.97245740046043</v>
      </c>
      <c r="S29" s="9">
        <f t="shared" ref="S29" si="136">+R29/R$5*100</f>
        <v>10.638297872340425</v>
      </c>
      <c r="T29" s="7">
        <f>[1]vivienda!U24</f>
        <v>5911.8966520023987</v>
      </c>
      <c r="U29" s="9">
        <f t="shared" ref="U29" si="137">+T29/T$5*100</f>
        <v>8.7773387643688796</v>
      </c>
      <c r="V29" s="7">
        <f>[1]vivienda!W24</f>
        <v>8168.332516729196</v>
      </c>
      <c r="W29" s="9">
        <f t="shared" ref="W29" si="138">+V29/V$5*100</f>
        <v>9.020031416076236</v>
      </c>
    </row>
    <row r="30" spans="1:23" x14ac:dyDescent="0.2">
      <c r="A30" s="8" t="s">
        <v>63</v>
      </c>
      <c r="B30" s="7">
        <f>[1]vivienda!C25</f>
        <v>407983.82679042476</v>
      </c>
      <c r="C30" s="9">
        <f t="shared" si="102"/>
        <v>20.027537328355663</v>
      </c>
      <c r="D30" s="7">
        <f>[1]vivienda!E25</f>
        <v>190973.06419398639</v>
      </c>
      <c r="E30" s="9">
        <f t="shared" si="102"/>
        <v>32.393097621172707</v>
      </c>
      <c r="F30" s="7">
        <f>[1]vivienda!G25</f>
        <v>193614.95646922552</v>
      </c>
      <c r="G30" s="9">
        <f t="shared" ref="G30" si="139">+F30/F$5*100</f>
        <v>17.140350515373896</v>
      </c>
      <c r="H30" s="7">
        <f>[1]vivienda!I25</f>
        <v>1519.7330221096645</v>
      </c>
      <c r="I30" s="9">
        <f t="shared" ref="I30" si="140">+H30/H$5*100</f>
        <v>9.0757106608834981</v>
      </c>
      <c r="J30" s="7">
        <f>[1]vivienda!K25</f>
        <v>6916.465609571982</v>
      </c>
      <c r="K30" s="9">
        <f t="shared" ref="K30" si="141">+J30/J$5*100</f>
        <v>15.964358156323241</v>
      </c>
      <c r="L30" s="7">
        <f>[1]vivienda!M25</f>
        <v>896.91737220138134</v>
      </c>
      <c r="M30" s="9">
        <f t="shared" ref="M30" si="142">+L30/L$5*100</f>
        <v>1.4132595331136211</v>
      </c>
      <c r="N30" s="7">
        <f>[1]vivienda!O25</f>
        <v>3100.0474577010314</v>
      </c>
      <c r="O30" s="9">
        <f t="shared" ref="O30" si="143">+N30/N$5*100</f>
        <v>13.445084244980293</v>
      </c>
      <c r="P30" s="7">
        <f>[1]vivienda!Q25</f>
        <v>736.78706177309493</v>
      </c>
      <c r="Q30" s="9">
        <f t="shared" ref="Q30" si="144">+P30/P$5*100</f>
        <v>6.9073185963686043</v>
      </c>
      <c r="R30" s="7">
        <f>[1]vivienda!S25</f>
        <v>298.97245740046043</v>
      </c>
      <c r="S30" s="9">
        <f t="shared" ref="S30" si="145">+R30/R$5*100</f>
        <v>10.638297872340425</v>
      </c>
      <c r="T30" s="7">
        <f>[1]vivienda!U25</f>
        <v>4874.6444400306709</v>
      </c>
      <c r="U30" s="9">
        <f t="shared" ref="U30" si="146">+T30/T$5*100</f>
        <v>7.2373399138336421</v>
      </c>
      <c r="V30" s="7">
        <f>[1]vivienda!W25</f>
        <v>5052.2387064249133</v>
      </c>
      <c r="W30" s="9">
        <f t="shared" ref="W30" si="147">+V30/V$5*100</f>
        <v>5.5790275138942285</v>
      </c>
    </row>
    <row r="31" spans="1:23" x14ac:dyDescent="0.2">
      <c r="A31" s="12" t="s">
        <v>64</v>
      </c>
      <c r="B31" s="13">
        <f>[1]vivienda!C26</f>
        <v>10275.099166507352</v>
      </c>
      <c r="C31" s="24">
        <f t="shared" si="102"/>
        <v>0.5043948279241246</v>
      </c>
      <c r="D31" s="13">
        <f>[1]vivienda!E26</f>
        <v>2940.6734751556651</v>
      </c>
      <c r="E31" s="24">
        <f t="shared" si="102"/>
        <v>0.49880083013146853</v>
      </c>
      <c r="F31" s="13">
        <f>[1]vivienda!G26</f>
        <v>5719.9744213891945</v>
      </c>
      <c r="G31" s="24">
        <f t="shared" ref="G31" si="148">+F31/F$5*100</f>
        <v>0.50637806246733474</v>
      </c>
      <c r="H31" s="13">
        <f>[1]vivienda!I26</f>
        <v>0</v>
      </c>
      <c r="I31" s="24">
        <f t="shared" ref="I31" si="149">+H31/H$5*100</f>
        <v>0</v>
      </c>
      <c r="J31" s="13">
        <f>[1]vivienda!K26</f>
        <v>0</v>
      </c>
      <c r="K31" s="24">
        <f t="shared" ref="K31" si="150">+J31/J$5*100</f>
        <v>0</v>
      </c>
      <c r="L31" s="13">
        <f>[1]vivienda!M26</f>
        <v>657.73940628101298</v>
      </c>
      <c r="M31" s="24">
        <f t="shared" ref="M31" si="151">+L31/L$5*100</f>
        <v>1.0363903242833219</v>
      </c>
      <c r="N31" s="13">
        <f>[1]vivienda!O26</f>
        <v>0</v>
      </c>
      <c r="O31" s="24">
        <f t="shared" ref="O31" si="152">+N31/N$5*100</f>
        <v>0</v>
      </c>
      <c r="P31" s="13">
        <f>[1]vivienda!Q26</f>
        <v>0</v>
      </c>
      <c r="Q31" s="24">
        <f t="shared" ref="Q31" si="153">+P31/P$5*100</f>
        <v>0</v>
      </c>
      <c r="R31" s="13">
        <f>[1]vivienda!S26</f>
        <v>0</v>
      </c>
      <c r="S31" s="24">
        <f t="shared" ref="S31" si="154">+R31/R$5*100</f>
        <v>0</v>
      </c>
      <c r="T31" s="13">
        <f>[1]vivienda!U26</f>
        <v>298.97245740046043</v>
      </c>
      <c r="U31" s="24">
        <f t="shared" ref="U31" si="155">+T31/T$5*100</f>
        <v>0.4438816667965359</v>
      </c>
      <c r="V31" s="13">
        <f>[1]vivienda!W26</f>
        <v>657.73940628101298</v>
      </c>
      <c r="W31" s="24">
        <f t="shared" ref="W31" si="156">+V31/V$5*100</f>
        <v>0.72632083673078973</v>
      </c>
    </row>
    <row r="32" spans="1:23" x14ac:dyDescent="0.2">
      <c r="A32" s="35" t="str">
        <f>[2]Resumen!A49</f>
        <v>Fuente: Instituto Nacional de Estadística (INE). LVIII Encuesta Permanente de Hogares de Propósitos Múltiples, Junio 2017.</v>
      </c>
      <c r="B32" s="32"/>
      <c r="C32" s="33"/>
      <c r="D32" s="32"/>
      <c r="E32" s="33"/>
      <c r="F32" s="32"/>
      <c r="G32" s="33"/>
      <c r="H32" s="32"/>
      <c r="I32" s="33"/>
      <c r="J32" s="32"/>
      <c r="K32" s="33"/>
      <c r="L32" s="32"/>
      <c r="M32" s="33"/>
      <c r="N32" s="32"/>
      <c r="O32" s="33"/>
      <c r="P32" s="32"/>
      <c r="Q32" s="33"/>
      <c r="R32" s="32"/>
      <c r="S32" s="33"/>
      <c r="T32" s="32"/>
      <c r="U32" s="33"/>
      <c r="V32" s="32"/>
      <c r="W32" s="33"/>
    </row>
    <row r="33" spans="1:1" x14ac:dyDescent="0.2">
      <c r="A33" s="28" t="s">
        <v>42</v>
      </c>
    </row>
    <row r="34" spans="1:1" x14ac:dyDescent="0.2">
      <c r="A34" s="28" t="s">
        <v>43</v>
      </c>
    </row>
  </sheetData>
  <mergeCells count="13">
    <mergeCell ref="A1:W1"/>
    <mergeCell ref="A3:A4"/>
    <mergeCell ref="R3:S3"/>
    <mergeCell ref="V3:W3"/>
    <mergeCell ref="J3:K3"/>
    <mergeCell ref="L3:M3"/>
    <mergeCell ref="N3:O3"/>
    <mergeCell ref="P3:Q3"/>
    <mergeCell ref="T3:U3"/>
    <mergeCell ref="B3:C3"/>
    <mergeCell ref="D3:E3"/>
    <mergeCell ref="F3:G3"/>
    <mergeCell ref="H3:I3"/>
  </mergeCells>
  <phoneticPr fontId="2" type="noConversion"/>
  <printOptions horizontalCentered="1"/>
  <pageMargins left="0.54" right="0" top="0" bottom="0" header="0" footer="0"/>
  <pageSetup paperSize="9" scale="81" orientation="landscape" r:id="rId1"/>
  <headerFooter alignWithMargins="0">
    <oddFooter>&amp;L&amp;Z&amp;F+&amp;F+&amp;A&amp;R&amp;D+&amp;T</oddFooter>
  </headerFooter>
  <ignoredErrors>
    <ignoredError sqref="D8:W31 F5:W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34"/>
  <sheetViews>
    <sheetView workbookViewId="0">
      <selection activeCell="A3" sqref="A3:A4"/>
    </sheetView>
  </sheetViews>
  <sheetFormatPr baseColWidth="10" defaultRowHeight="12.75" x14ac:dyDescent="0.2"/>
  <cols>
    <col min="1" max="1" width="19.42578125" customWidth="1"/>
    <col min="2" max="2" width="10.5703125" customWidth="1"/>
    <col min="3" max="3" width="6" bestFit="1" customWidth="1"/>
    <col min="4" max="4" width="9.42578125" bestFit="1" customWidth="1"/>
    <col min="5" max="5" width="7.5703125" bestFit="1" customWidth="1"/>
    <col min="6" max="6" width="9.42578125" bestFit="1" customWidth="1"/>
    <col min="7" max="7" width="7.5703125" bestFit="1" customWidth="1"/>
    <col min="8" max="8" width="6.85546875" bestFit="1" customWidth="1"/>
    <col min="9" max="9" width="7.5703125" bestFit="1" customWidth="1"/>
    <col min="10" max="10" width="6.85546875" bestFit="1" customWidth="1"/>
    <col min="11" max="11" width="7.5703125" bestFit="1" customWidth="1"/>
    <col min="12" max="12" width="7.7109375" bestFit="1" customWidth="1"/>
    <col min="13" max="13" width="7.5703125" bestFit="1" customWidth="1"/>
    <col min="14" max="14" width="7.7109375" bestFit="1" customWidth="1"/>
    <col min="15" max="15" width="7.5703125" bestFit="1" customWidth="1"/>
    <col min="16" max="16" width="7.7109375" bestFit="1" customWidth="1"/>
    <col min="17" max="17" width="7.5703125" bestFit="1" customWidth="1"/>
    <col min="18" max="18" width="6" bestFit="1" customWidth="1"/>
    <col min="19" max="19" width="7.5703125" bestFit="1" customWidth="1"/>
    <col min="20" max="21" width="7.5703125" customWidth="1"/>
    <col min="22" max="22" width="7.7109375" bestFit="1" customWidth="1"/>
    <col min="23" max="23" width="6.5703125" bestFit="1" customWidth="1"/>
  </cols>
  <sheetData>
    <row r="1" spans="1:23" x14ac:dyDescent="0.2">
      <c r="A1" s="41" t="s">
        <v>75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3" ht="40.5" customHeight="1" x14ac:dyDescent="0.2">
      <c r="A3" s="45" t="s">
        <v>0</v>
      </c>
      <c r="B3" s="44" t="s">
        <v>1</v>
      </c>
      <c r="C3" s="44">
        <v>0</v>
      </c>
      <c r="D3" s="44" t="s">
        <v>14</v>
      </c>
      <c r="E3" s="44">
        <v>0</v>
      </c>
      <c r="F3" s="44" t="s">
        <v>15</v>
      </c>
      <c r="G3" s="44">
        <v>0</v>
      </c>
      <c r="H3" s="44" t="s">
        <v>16</v>
      </c>
      <c r="I3" s="44">
        <v>0</v>
      </c>
      <c r="J3" s="44" t="s">
        <v>17</v>
      </c>
      <c r="K3" s="44">
        <v>0</v>
      </c>
      <c r="L3" s="44" t="s">
        <v>18</v>
      </c>
      <c r="M3" s="44">
        <v>0</v>
      </c>
      <c r="N3" s="44" t="s">
        <v>19</v>
      </c>
      <c r="O3" s="44">
        <v>0</v>
      </c>
      <c r="P3" s="44" t="s">
        <v>20</v>
      </c>
      <c r="Q3" s="44">
        <v>0</v>
      </c>
      <c r="R3" s="44" t="s">
        <v>77</v>
      </c>
      <c r="S3" s="44">
        <v>0</v>
      </c>
      <c r="T3" s="44" t="s">
        <v>78</v>
      </c>
      <c r="U3" s="44">
        <v>0</v>
      </c>
      <c r="V3" s="44" t="s">
        <v>38</v>
      </c>
      <c r="W3" s="44">
        <v>0</v>
      </c>
    </row>
    <row r="4" spans="1:23" x14ac:dyDescent="0.2">
      <c r="A4" s="46"/>
      <c r="B4" s="5" t="s">
        <v>3</v>
      </c>
      <c r="C4" s="5" t="s">
        <v>4</v>
      </c>
      <c r="D4" s="5" t="s">
        <v>3</v>
      </c>
      <c r="E4" s="5" t="s">
        <v>4</v>
      </c>
      <c r="F4" s="5" t="s">
        <v>3</v>
      </c>
      <c r="G4" s="5" t="s">
        <v>4</v>
      </c>
      <c r="H4" s="5" t="s">
        <v>3</v>
      </c>
      <c r="I4" s="5" t="s">
        <v>4</v>
      </c>
      <c r="J4" s="5" t="s">
        <v>3</v>
      </c>
      <c r="K4" s="5" t="s">
        <v>4</v>
      </c>
      <c r="L4" s="5" t="s">
        <v>3</v>
      </c>
      <c r="M4" s="5" t="s">
        <v>4</v>
      </c>
      <c r="N4" s="5" t="s">
        <v>3</v>
      </c>
      <c r="O4" s="5" t="s">
        <v>4</v>
      </c>
      <c r="P4" s="5" t="s">
        <v>3</v>
      </c>
      <c r="Q4" s="5" t="s">
        <v>4</v>
      </c>
      <c r="R4" s="5" t="s">
        <v>3</v>
      </c>
      <c r="S4" s="5" t="s">
        <v>4</v>
      </c>
      <c r="T4" s="40"/>
      <c r="U4" s="40"/>
      <c r="V4" s="5" t="s">
        <v>3</v>
      </c>
      <c r="W4" s="5" t="s">
        <v>4</v>
      </c>
    </row>
    <row r="5" spans="1:23" x14ac:dyDescent="0.2">
      <c r="A5" s="4" t="s">
        <v>45</v>
      </c>
      <c r="B5" s="6">
        <f>+D5+F5+H5+J5+L5+N5+P5+R5+V5+T5</f>
        <v>2037114.2996837036</v>
      </c>
      <c r="C5" s="27">
        <f>[1]vivienda!X5</f>
        <v>100</v>
      </c>
      <c r="D5" s="6">
        <f>[1]vivienda!AA5</f>
        <v>768036.22826476605</v>
      </c>
      <c r="E5" s="27">
        <f>+D5/$B5*100</f>
        <v>37.702166657217845</v>
      </c>
      <c r="F5" s="6">
        <f>[1]vivienda!AC5</f>
        <v>437318.73457139457</v>
      </c>
      <c r="G5" s="27">
        <f>+F5/$B5*100</f>
        <v>21.467560000894188</v>
      </c>
      <c r="H5" s="6">
        <f>[1]vivienda!AE5</f>
        <v>34239.10701206552</v>
      </c>
      <c r="I5" s="27">
        <f>+H5/$B5*100</f>
        <v>1.6807651400503998</v>
      </c>
      <c r="J5" s="6">
        <f>[1]vivienda!AG5</f>
        <v>8907.9659071687947</v>
      </c>
      <c r="K5" s="27">
        <f>+J5/$B5*100</f>
        <v>0.437283558833783</v>
      </c>
      <c r="L5" s="6">
        <f>[1]vivienda!AI5</f>
        <v>486247.52949964709</v>
      </c>
      <c r="M5" s="27">
        <f>+L5/$B5*100</f>
        <v>23.869427924350894</v>
      </c>
      <c r="N5" s="6">
        <f>[1]vivienda!AK5</f>
        <v>35850.883052880781</v>
      </c>
      <c r="O5" s="27">
        <f>+N5/$B5*100</f>
        <v>1.7598856901867137</v>
      </c>
      <c r="P5" s="6">
        <f>[1]vivienda!AM5</f>
        <v>113378.59082626058</v>
      </c>
      <c r="Q5" s="27">
        <f>+P5/$B5*100</f>
        <v>5.5656469960406501</v>
      </c>
      <c r="R5" s="6">
        <f>[1]vivienda!AO5</f>
        <v>7659.5986962862471</v>
      </c>
      <c r="S5" s="27">
        <f>+R5/$B5*100</f>
        <v>0.37600240190133316</v>
      </c>
      <c r="T5" s="6">
        <f>[1]vivienda!AQ5</f>
        <v>747.43114350115115</v>
      </c>
      <c r="U5" s="27">
        <f>+T5/$B5*100</f>
        <v>3.6690682678787459E-2</v>
      </c>
      <c r="V5" s="6">
        <f>Cuadro01!B5-(Cuadro02!D5+Cuadro02!F5+Cuadro02!H5+Cuadro02!J5+Cuadro02!L5+Cuadro02!N5+Cuadro02!P5+Cuadro02!R5+T5)</f>
        <v>144728.23070973251</v>
      </c>
      <c r="W5" s="27">
        <f>+V5/$B5*100</f>
        <v>7.1045709478453913</v>
      </c>
    </row>
    <row r="6" spans="1:23" x14ac:dyDescent="0.2">
      <c r="A6" s="3"/>
      <c r="B6" s="7"/>
      <c r="C6" s="3"/>
      <c r="D6" s="7"/>
      <c r="E6" s="3"/>
      <c r="F6" s="7"/>
      <c r="G6" s="3"/>
      <c r="H6" s="7"/>
      <c r="I6" s="3"/>
      <c r="J6" s="7"/>
      <c r="K6" s="3"/>
      <c r="L6" s="7"/>
      <c r="M6" s="3"/>
      <c r="N6" s="7"/>
      <c r="O6" s="3"/>
      <c r="P6" s="7"/>
      <c r="Q6" s="3"/>
      <c r="R6" s="7"/>
      <c r="S6" s="3"/>
      <c r="T6" s="3"/>
      <c r="U6" s="3"/>
      <c r="V6" s="7"/>
      <c r="W6" s="3"/>
    </row>
    <row r="7" spans="1:23" x14ac:dyDescent="0.2">
      <c r="A7" s="4" t="s">
        <v>2</v>
      </c>
      <c r="B7" s="7"/>
      <c r="C7" s="3"/>
      <c r="D7" s="7"/>
      <c r="E7" s="3"/>
      <c r="F7" s="7"/>
      <c r="G7" s="3"/>
      <c r="H7" s="7"/>
      <c r="I7" s="3"/>
      <c r="J7" s="7"/>
      <c r="K7" s="3"/>
      <c r="L7" s="7"/>
      <c r="M7" s="3"/>
      <c r="N7" s="7"/>
      <c r="O7" s="3"/>
      <c r="P7" s="7"/>
      <c r="Q7" s="3"/>
      <c r="R7" s="7"/>
      <c r="S7" s="3"/>
      <c r="T7" s="3"/>
      <c r="U7" s="3"/>
      <c r="V7" s="7"/>
      <c r="W7" s="3"/>
    </row>
    <row r="8" spans="1:23" x14ac:dyDescent="0.2">
      <c r="A8" s="8" t="s">
        <v>46</v>
      </c>
      <c r="B8" s="7">
        <f>+D8+F8+H8+J8+L8+N8+P8+R8+V8+T8</f>
        <v>1150959.9359485793</v>
      </c>
      <c r="C8" s="9">
        <f>+B8/$B$5*100</f>
        <v>56.499526616021754</v>
      </c>
      <c r="D8" s="7">
        <f>[1]vivienda!AA6</f>
        <v>741367.88506464777</v>
      </c>
      <c r="E8" s="9">
        <f>+E9+E10+E11</f>
        <v>96.527723274151299</v>
      </c>
      <c r="F8" s="7">
        <f>[1]vivienda!AC6</f>
        <v>223732.81100450308</v>
      </c>
      <c r="G8" s="9">
        <f>+G9+G10+G11</f>
        <v>51.16012494268702</v>
      </c>
      <c r="H8" s="7">
        <f>[1]vivienda!AE6</f>
        <v>19350.278633522565</v>
      </c>
      <c r="I8" s="9">
        <f>+I9+I10+I11</f>
        <v>56.515138162638735</v>
      </c>
      <c r="J8" s="7">
        <f>[1]vivienda!AG6</f>
        <v>1613.0379465975577</v>
      </c>
      <c r="K8" s="9">
        <f>+K9+K10+K11</f>
        <v>18.107814549441027</v>
      </c>
      <c r="L8" s="7">
        <f>[1]vivienda!AI6</f>
        <v>76266.598666391277</v>
      </c>
      <c r="M8" s="9">
        <f>+M9+M10+M11</f>
        <v>15.684727230361515</v>
      </c>
      <c r="N8" s="7">
        <f>[1]vivienda!AK6</f>
        <v>15311.475229469163</v>
      </c>
      <c r="O8" s="9">
        <f>+O9+O10+O11</f>
        <v>42.708781278509719</v>
      </c>
      <c r="P8" s="7">
        <f>[1]vivienda!AM6</f>
        <v>46737.630071697531</v>
      </c>
      <c r="Q8" s="9">
        <f>+Q9+Q10+Q11</f>
        <v>41.222623893180597</v>
      </c>
      <c r="R8" s="7">
        <f>[1]vivienda!AO6</f>
        <v>7360.6262388857867</v>
      </c>
      <c r="S8" s="9">
        <f>+S9+S10+S11</f>
        <v>96.096760819265668</v>
      </c>
      <c r="T8" s="7">
        <f>[1]vivienda!AQ6</f>
        <v>0</v>
      </c>
      <c r="U8" s="9">
        <f>+U9+U10+U11</f>
        <v>0</v>
      </c>
      <c r="V8" s="7">
        <f>Cuadro01!B8-(Cuadro02!D8+Cuadro02!F8+Cuadro02!H8+Cuadro02!J8+Cuadro02!L8+Cuadro02!N8+Cuadro02!P8+Cuadro02!R8+T8)</f>
        <v>19219.593092864612</v>
      </c>
      <c r="W8" s="9">
        <f>+W9+W10+W11</f>
        <v>13.279781697465417</v>
      </c>
    </row>
    <row r="9" spans="1:23" x14ac:dyDescent="0.2">
      <c r="A9" s="10" t="s">
        <v>47</v>
      </c>
      <c r="B9" s="7">
        <f t="shared" ref="B9:B12" si="0">+D9+F9+H9+J9+L9+N9+P9+R9+V9+T9</f>
        <v>291668.10990206583</v>
      </c>
      <c r="C9" s="9">
        <f>+B9/$B$5*100</f>
        <v>14.317709612433246</v>
      </c>
      <c r="D9" s="7">
        <f>[1]vivienda!AA7</f>
        <v>234254.16214206329</v>
      </c>
      <c r="E9" s="9">
        <f>[1]vivienda!AB7</f>
        <v>30.500405257095313</v>
      </c>
      <c r="F9" s="7">
        <f>[1]vivienda!AC7</f>
        <v>13488.555232708008</v>
      </c>
      <c r="G9" s="9">
        <f>[1]vivienda!AD7</f>
        <v>3.0843762606986895</v>
      </c>
      <c r="H9" s="7">
        <f>[1]vivienda!AE7</f>
        <v>547.42513119756529</v>
      </c>
      <c r="I9" s="9">
        <f>[1]vivienda!AF7</f>
        <v>1.5988300483556948</v>
      </c>
      <c r="J9" s="7">
        <f>[1]vivienda!AG7</f>
        <v>0</v>
      </c>
      <c r="K9" s="9">
        <f>[1]vivienda!AH7</f>
        <v>0</v>
      </c>
      <c r="L9" s="7">
        <f>[1]vivienda!AI7</f>
        <v>5408.5602962319444</v>
      </c>
      <c r="M9" s="9">
        <f>[1]vivienda!AJ7</f>
        <v>1.1123059693069082</v>
      </c>
      <c r="N9" s="7">
        <f>[1]vivienda!AK7</f>
        <v>3810.0789131350543</v>
      </c>
      <c r="O9" s="9">
        <f>[1]vivienda!AL7</f>
        <v>10.627573405974717</v>
      </c>
      <c r="P9" s="7">
        <f>[1]vivienda!AM7</f>
        <v>23648.765667734853</v>
      </c>
      <c r="Q9" s="9">
        <f>[1]vivienda!AN7</f>
        <v>20.858228608586092</v>
      </c>
      <c r="R9" s="7">
        <f>[1]vivienda!AO7</f>
        <v>6065.4704536690224</v>
      </c>
      <c r="S9" s="9">
        <f>[1]vivienda!AP7</f>
        <v>79.187835997333167</v>
      </c>
      <c r="T9" s="7">
        <f>[1]vivienda!AQ7</f>
        <v>0</v>
      </c>
      <c r="U9" s="9">
        <f>[1]vivienda!AR7</f>
        <v>0</v>
      </c>
      <c r="V9" s="7">
        <f>Cuadro01!B9-(Cuadro02!D9+Cuadro02!F9+Cuadro02!H9+Cuadro02!J9+Cuadro02!L9+Cuadro02!N9+Cuadro02!P9+Cuadro02!R9+T9)</f>
        <v>4445.0920653261128</v>
      </c>
      <c r="W9" s="9">
        <f>+V9/V$5*100</f>
        <v>3.071337252951849</v>
      </c>
    </row>
    <row r="10" spans="1:23" x14ac:dyDescent="0.2">
      <c r="A10" s="10" t="s">
        <v>48</v>
      </c>
      <c r="B10" s="7">
        <f t="shared" si="0"/>
        <v>189176.86434187237</v>
      </c>
      <c r="C10" s="9">
        <f>+B10/$B$5*100</f>
        <v>9.2865120219933299</v>
      </c>
      <c r="D10" s="7">
        <f>[1]vivienda!AA8</f>
        <v>157795.51201312593</v>
      </c>
      <c r="E10" s="9">
        <f>[1]vivienda!AB8</f>
        <v>20.545321458290495</v>
      </c>
      <c r="F10" s="7">
        <f>[1]vivienda!AC8</f>
        <v>13627.505664000722</v>
      </c>
      <c r="G10" s="9">
        <f>[1]vivienda!AD8</f>
        <v>3.1161495236092978</v>
      </c>
      <c r="H10" s="7">
        <f>[1]vivienda!AE8</f>
        <v>7681.3424783109658</v>
      </c>
      <c r="I10" s="9">
        <f>[1]vivienda!AF8</f>
        <v>22.434412426714683</v>
      </c>
      <c r="J10" s="7">
        <f>[1]vivienda!AG8</f>
        <v>507.85735393791515</v>
      </c>
      <c r="K10" s="9">
        <f>[1]vivienda!AH8</f>
        <v>5.7011596051261346</v>
      </c>
      <c r="L10" s="7">
        <f>[1]vivienda!AI8</f>
        <v>3681.9658160498848</v>
      </c>
      <c r="M10" s="9">
        <f>[1]vivienda!AJ8</f>
        <v>0.75722046749289595</v>
      </c>
      <c r="N10" s="7">
        <f>[1]vivienda!AK8</f>
        <v>2877.858338981519</v>
      </c>
      <c r="O10" s="9">
        <f>[1]vivienda!AL8</f>
        <v>8.0273011259907303</v>
      </c>
      <c r="P10" s="7">
        <f>[1]vivienda!AM8</f>
        <v>1587.0542310559849</v>
      </c>
      <c r="Q10" s="9">
        <f>[1]vivienda!AN8</f>
        <v>1.3997829920888325</v>
      </c>
      <c r="R10" s="7">
        <f>[1]vivienda!AO8</f>
        <v>0</v>
      </c>
      <c r="S10" s="9">
        <f>[1]vivienda!AP8</f>
        <v>0</v>
      </c>
      <c r="T10" s="7">
        <f>[1]vivienda!AQ8</f>
        <v>0</v>
      </c>
      <c r="U10" s="9">
        <f>[1]vivienda!AR8</f>
        <v>0</v>
      </c>
      <c r="V10" s="7">
        <f>Cuadro01!B10-(Cuadro02!D10+Cuadro02!F10+Cuadro02!H10+Cuadro02!J10+Cuadro02!L10+Cuadro02!N10+Cuadro02!P10+Cuadro02!R10+T10)</f>
        <v>1417.7684464094345</v>
      </c>
      <c r="W10" s="9">
        <f t="shared" ref="W10:W12" si="1">+V10/V$5*100</f>
        <v>0.9796073920456585</v>
      </c>
    </row>
    <row r="11" spans="1:23" x14ac:dyDescent="0.2">
      <c r="A11" s="10" t="s">
        <v>49</v>
      </c>
      <c r="B11" s="7">
        <f t="shared" si="0"/>
        <v>670114.96170462796</v>
      </c>
      <c r="C11" s="9">
        <f>+B11/$B$5*100</f>
        <v>32.895304981594535</v>
      </c>
      <c r="D11" s="7">
        <f>[1]vivienda!AA9</f>
        <v>349318.21090945322</v>
      </c>
      <c r="E11" s="9">
        <f>[1]vivienda!AB9</f>
        <v>45.481996558765495</v>
      </c>
      <c r="F11" s="7">
        <f>[1]vivienda!AC9</f>
        <v>196616.75010779456</v>
      </c>
      <c r="G11" s="9">
        <f>[1]vivienda!AD9</f>
        <v>44.959599158379035</v>
      </c>
      <c r="H11" s="36">
        <f>[1]vivienda!AE9</f>
        <v>11121.511024014027</v>
      </c>
      <c r="I11" s="37">
        <f>[1]vivienda!AF9</f>
        <v>32.481895687568361</v>
      </c>
      <c r="J11" s="36">
        <f>[1]vivienda!AG9</f>
        <v>1105.1805926596423</v>
      </c>
      <c r="K11" s="37">
        <f>[1]vivienda!AH9</f>
        <v>12.406654944314893</v>
      </c>
      <c r="L11" s="36">
        <f>[1]vivienda!AI9</f>
        <v>67176.072554109458</v>
      </c>
      <c r="M11" s="37">
        <f>[1]vivienda!AJ9</f>
        <v>13.815200793561711</v>
      </c>
      <c r="N11" s="36">
        <f>[1]vivienda!AK9</f>
        <v>8623.5379773525856</v>
      </c>
      <c r="O11" s="37">
        <f>[1]vivienda!AL9</f>
        <v>24.053906746544268</v>
      </c>
      <c r="P11" s="7">
        <f>[1]vivienda!AM9</f>
        <v>21501.810172906717</v>
      </c>
      <c r="Q11" s="9">
        <f>[1]vivienda!AN9</f>
        <v>18.964612292505667</v>
      </c>
      <c r="R11" s="7">
        <f>[1]vivienda!AO9</f>
        <v>1295.1557852167634</v>
      </c>
      <c r="S11" s="9">
        <f>[1]vivienda!AP9</f>
        <v>16.908924821932501</v>
      </c>
      <c r="T11" s="7">
        <f>[1]vivienda!AQ9</f>
        <v>0</v>
      </c>
      <c r="U11" s="9">
        <f>[1]vivienda!AR9</f>
        <v>0</v>
      </c>
      <c r="V11" s="7">
        <f>Cuadro01!B11-(Cuadro02!D11+Cuadro02!F11+Cuadro02!H11+Cuadro02!J11+Cuadro02!L11+Cuadro02!N11+Cuadro02!P11+Cuadro02!R11+T11)</f>
        <v>13356.732581121032</v>
      </c>
      <c r="W11" s="9">
        <f t="shared" si="1"/>
        <v>9.2288370524679095</v>
      </c>
    </row>
    <row r="12" spans="1:23" x14ac:dyDescent="0.2">
      <c r="A12" s="8" t="s">
        <v>50</v>
      </c>
      <c r="B12" s="7">
        <f t="shared" si="0"/>
        <v>886154.36373491737</v>
      </c>
      <c r="C12" s="9">
        <f>+B12/$B$5*100</f>
        <v>43.500473383968085</v>
      </c>
      <c r="D12" s="7">
        <f>[1]vivienda!AA10</f>
        <v>26668.343200121097</v>
      </c>
      <c r="E12" s="9">
        <f>[1]vivienda!AB10</f>
        <v>3.4722767258483653</v>
      </c>
      <c r="F12" s="7">
        <f>[1]vivienda!AC10</f>
        <v>213585.92356689027</v>
      </c>
      <c r="G12" s="9">
        <f>[1]vivienda!AD10</f>
        <v>48.839875057312746</v>
      </c>
      <c r="H12" s="36">
        <f>[1]vivienda!AE10</f>
        <v>14888.828378542941</v>
      </c>
      <c r="I12" s="37">
        <f>[1]vivienda!AF10</f>
        <v>43.484861837361201</v>
      </c>
      <c r="J12" s="36">
        <f>[1]vivienda!AG10</f>
        <v>7294.9279605712345</v>
      </c>
      <c r="K12" s="37">
        <f>[1]vivienda!AH10</f>
        <v>81.892185450558941</v>
      </c>
      <c r="L12" s="36">
        <f>[1]vivienda!AI10</f>
        <v>409980.93083325453</v>
      </c>
      <c r="M12" s="37">
        <f>[1]vivienda!AJ10</f>
        <v>84.315272769638227</v>
      </c>
      <c r="N12" s="36">
        <f>[1]vivienda!AK10</f>
        <v>20539.407823411657</v>
      </c>
      <c r="O12" s="37">
        <f>[1]vivienda!AL10</f>
        <v>57.291218721490381</v>
      </c>
      <c r="P12" s="7">
        <f>[1]vivienda!AM10</f>
        <v>66640.960754562519</v>
      </c>
      <c r="Q12" s="9">
        <f>[1]vivienda!AN10</f>
        <v>58.777376106818956</v>
      </c>
      <c r="R12" s="7">
        <f>[1]vivienda!AO10</f>
        <v>298.97245740046043</v>
      </c>
      <c r="S12" s="9">
        <f>[1]vivienda!AP10</f>
        <v>3.9032391807343263</v>
      </c>
      <c r="T12" s="7">
        <f>[1]vivienda!AQ10</f>
        <v>747.43114350115115</v>
      </c>
      <c r="U12" s="9">
        <f>[1]vivienda!AR10</f>
        <v>100</v>
      </c>
      <c r="V12" s="7">
        <f>Cuadro01!B12-(Cuadro02!D12+Cuadro02!F12+Cuadro02!H12+Cuadro02!J12+Cuadro02!L12+Cuadro02!N12+Cuadro02!P12+Cuadro02!R12+T12)</f>
        <v>125508.63761666149</v>
      </c>
      <c r="W12" s="9">
        <f t="shared" si="1"/>
        <v>86.720218302386414</v>
      </c>
    </row>
    <row r="13" spans="1:23" x14ac:dyDescent="0.2">
      <c r="A13" s="3"/>
      <c r="B13" s="7"/>
      <c r="C13" s="3"/>
      <c r="D13" s="7"/>
      <c r="E13" s="3"/>
      <c r="F13" s="7"/>
      <c r="G13" s="3"/>
      <c r="H13" s="36"/>
      <c r="I13" s="38"/>
      <c r="J13" s="36"/>
      <c r="K13" s="38"/>
      <c r="L13" s="36"/>
      <c r="M13" s="38"/>
      <c r="N13" s="36"/>
      <c r="O13" s="38"/>
      <c r="P13" s="7"/>
      <c r="Q13" s="3"/>
      <c r="R13" s="7"/>
      <c r="S13" s="3"/>
      <c r="T13" s="3"/>
      <c r="U13" s="3"/>
      <c r="V13" s="7"/>
      <c r="W13" s="9"/>
    </row>
    <row r="14" spans="1:23" x14ac:dyDescent="0.2">
      <c r="A14" s="4" t="s">
        <v>70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3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">
      <c r="A15" s="8" t="s">
        <v>51</v>
      </c>
      <c r="B15" s="7">
        <f t="shared" ref="B15:B19" si="2">+D15+F15+H15+J15+L15+N15+P15+R15+V15+T15</f>
        <v>299589.2917523834</v>
      </c>
      <c r="C15" s="9">
        <f>+B15/$B$5*100</f>
        <v>14.706552882128396</v>
      </c>
      <c r="D15" s="7">
        <f>[1]vivienda!AA12</f>
        <v>50185.961945593022</v>
      </c>
      <c r="E15" s="11">
        <f>[1]vivienda!AB12</f>
        <v>6.5343222231819462</v>
      </c>
      <c r="F15" s="7">
        <f>[1]vivienda!AC12</f>
        <v>46044.818908867317</v>
      </c>
      <c r="G15" s="11">
        <f>[1]vivienda!AD12</f>
        <v>10.528892377317135</v>
      </c>
      <c r="H15" s="7">
        <f>[1]vivienda!AE12</f>
        <v>5490.3983058952545</v>
      </c>
      <c r="I15" s="11">
        <f>[1]vivienda!AF12</f>
        <v>16.035459990123261</v>
      </c>
      <c r="J15" s="7">
        <f>[1]vivienda!AG12</f>
        <v>2371.1131718267648</v>
      </c>
      <c r="K15" s="11">
        <f>[1]vivienda!AH12</f>
        <v>26.617896796378421</v>
      </c>
      <c r="L15" s="7">
        <f>[1]vivienda!AI12</f>
        <v>111123.93531638337</v>
      </c>
      <c r="M15" s="11">
        <f>[1]vivienda!AJ12</f>
        <v>22.853367590521408</v>
      </c>
      <c r="N15" s="7">
        <f>[1]vivienda!AK12</f>
        <v>6912.8686359141393</v>
      </c>
      <c r="O15" s="11">
        <f>[1]vivienda!AL12</f>
        <v>19.282282742429295</v>
      </c>
      <c r="P15" s="7">
        <f>[1]vivienda!AM12</f>
        <v>26528.797002205443</v>
      </c>
      <c r="Q15" s="11">
        <f>[1]vivienda!AN12</f>
        <v>23.398418351183885</v>
      </c>
      <c r="R15" s="7">
        <f>[1]vivienda!AO12</f>
        <v>1448.7463633207255</v>
      </c>
      <c r="S15" s="11">
        <f>[1]vivienda!AP12</f>
        <v>18.9141288044653</v>
      </c>
      <c r="T15" s="7">
        <f>[1]vivienda!AQ12</f>
        <v>0</v>
      </c>
      <c r="U15" s="11">
        <f>[1]vivienda!AR12</f>
        <v>0</v>
      </c>
      <c r="V15" s="7">
        <f>Cuadro01!B15-(Cuadro02!D15+Cuadro02!F15+Cuadro02!H15+Cuadro02!J15+Cuadro02!L15+Cuadro02!N15+Cuadro02!P15+Cuadro02!R15+T15)</f>
        <v>49482.652102377324</v>
      </c>
      <c r="W15" s="9">
        <f>+V15/V$5*100</f>
        <v>34.190048382212254</v>
      </c>
    </row>
    <row r="16" spans="1:23" x14ac:dyDescent="0.2">
      <c r="A16" s="8" t="s">
        <v>52</v>
      </c>
      <c r="B16" s="7">
        <f t="shared" si="2"/>
        <v>1171796.6511882665</v>
      </c>
      <c r="C16" s="9">
        <f>+B16/$B$5*100</f>
        <v>57.522381113823982</v>
      </c>
      <c r="D16" s="7">
        <f>[1]vivienda!AA13</f>
        <v>342200.24323598505</v>
      </c>
      <c r="E16" s="11">
        <f>[1]vivienda!AB13</f>
        <v>44.555221569316124</v>
      </c>
      <c r="F16" s="7">
        <f>[1]vivienda!AC13</f>
        <v>271756.4306574504</v>
      </c>
      <c r="G16" s="11">
        <f>[1]vivienda!AD13</f>
        <v>62.141502106876864</v>
      </c>
      <c r="H16" s="7">
        <f>[1]vivienda!AE13</f>
        <v>22078.060061618769</v>
      </c>
      <c r="I16" s="11">
        <f>[1]vivienda!AF13</f>
        <v>64.481997307460972</v>
      </c>
      <c r="J16" s="7">
        <f>[1]vivienda!AG13</f>
        <v>6178.0857864614745</v>
      </c>
      <c r="K16" s="11">
        <f>[1]vivienda!AH13</f>
        <v>69.354618673266188</v>
      </c>
      <c r="L16" s="7">
        <f>[1]vivienda!AI13</f>
        <v>337047.52009382989</v>
      </c>
      <c r="M16" s="11">
        <f>[1]vivienda!AJ13</f>
        <v>69.316037541754653</v>
      </c>
      <c r="N16" s="7">
        <f>[1]vivienda!AK13</f>
        <v>24090.210056246586</v>
      </c>
      <c r="O16" s="11">
        <f>[1]vivienda!AL13</f>
        <v>67.195583497101126</v>
      </c>
      <c r="P16" s="7">
        <f>[1]vivienda!AM13</f>
        <v>78386.900614618149</v>
      </c>
      <c r="Q16" s="11">
        <f>[1]vivienda!AN13</f>
        <v>69.137303650860233</v>
      </c>
      <c r="R16" s="7">
        <f>[1]vivienda!AO13</f>
        <v>5334.972123049417</v>
      </c>
      <c r="S16" s="11">
        <f>[1]vivienda!AP13</f>
        <v>69.650804625522682</v>
      </c>
      <c r="T16" s="7">
        <f>[1]vivienda!AQ13</f>
        <v>747.43114350115115</v>
      </c>
      <c r="U16" s="11">
        <f>[1]vivienda!AR13</f>
        <v>100</v>
      </c>
      <c r="V16" s="7">
        <f>Cuadro01!B16-(Cuadro02!D16+Cuadro02!F16+Cuadro02!H16+Cuadro02!J16+Cuadro02!L16+Cuadro02!N16+Cuadro02!P16+Cuadro02!R16+T16)</f>
        <v>83976.797415505629</v>
      </c>
      <c r="W16" s="9">
        <f t="shared" ref="W16:W19" si="3">+V16/V$5*100</f>
        <v>58.023784995983142</v>
      </c>
    </row>
    <row r="17" spans="1:23" x14ac:dyDescent="0.2">
      <c r="A17" s="8" t="s">
        <v>53</v>
      </c>
      <c r="B17" s="7">
        <f t="shared" si="2"/>
        <v>408160.71521462355</v>
      </c>
      <c r="C17" s="9">
        <f>+B17/$B$5*100</f>
        <v>20.036220612559511</v>
      </c>
      <c r="D17" s="7">
        <f>[1]vivienda!AA14</f>
        <v>247537.96781815641</v>
      </c>
      <c r="E17" s="11">
        <f>[1]vivienda!AB14</f>
        <v>32.229985866346702</v>
      </c>
      <c r="F17" s="7">
        <f>[1]vivienda!AC14</f>
        <v>97852.255103193893</v>
      </c>
      <c r="G17" s="11">
        <f>[1]vivienda!AD14</f>
        <v>22.375500377109731</v>
      </c>
      <c r="H17" s="7">
        <f>[1]vivienda!AE14</f>
        <v>5421.7465961492435</v>
      </c>
      <c r="I17" s="11">
        <f>[1]vivienda!AF14</f>
        <v>15.834953272112717</v>
      </c>
      <c r="J17" s="7">
        <f>[1]vivienda!AG14</f>
        <v>358.76694888055255</v>
      </c>
      <c r="K17" s="11">
        <f>[1]vivienda!AH14</f>
        <v>4.0274845303553581</v>
      </c>
      <c r="L17" s="7">
        <f>[1]vivienda!AI14</f>
        <v>33220.881380896397</v>
      </c>
      <c r="M17" s="11">
        <f>[1]vivienda!AJ14</f>
        <v>6.8320925794894976</v>
      </c>
      <c r="N17" s="7">
        <f>[1]vivienda!AK14</f>
        <v>3978.4577236316018</v>
      </c>
      <c r="O17" s="11">
        <f>[1]vivienda!AL14</f>
        <v>11.097237738226129</v>
      </c>
      <c r="P17" s="7">
        <f>[1]vivienda!AM14</f>
        <v>8243.9231569575841</v>
      </c>
      <c r="Q17" s="11">
        <f>[1]vivienda!AN14</f>
        <v>7.2711462515797463</v>
      </c>
      <c r="R17" s="7">
        <f>[1]vivienda!AO14</f>
        <v>875.88020991610449</v>
      </c>
      <c r="S17" s="11">
        <f>[1]vivienda!AP14</f>
        <v>11.435066570012012</v>
      </c>
      <c r="T17" s="7">
        <f>[1]vivienda!AQ14</f>
        <v>0</v>
      </c>
      <c r="U17" s="11">
        <f>[1]vivienda!AR14</f>
        <v>0</v>
      </c>
      <c r="V17" s="7">
        <f>Cuadro01!B17-(Cuadro02!D17+Cuadro02!F17+Cuadro02!H17+Cuadro02!J17+Cuadro02!L17+Cuadro02!N17+Cuadro02!P17+Cuadro02!R17+T17)</f>
        <v>10670.836276841816</v>
      </c>
      <c r="W17" s="9">
        <f t="shared" si="3"/>
        <v>7.3730164630031885</v>
      </c>
    </row>
    <row r="18" spans="1:23" x14ac:dyDescent="0.2">
      <c r="A18" s="8" t="s">
        <v>54</v>
      </c>
      <c r="B18" s="7">
        <f t="shared" si="2"/>
        <v>145719.70764252599</v>
      </c>
      <c r="C18" s="9">
        <f>+B18/$B$5*100</f>
        <v>7.1532416057926369</v>
      </c>
      <c r="D18" s="7">
        <f>[1]vivienda!AA15</f>
        <v>122256.43248954017</v>
      </c>
      <c r="E18" s="11">
        <f>[1]vivienda!AB15</f>
        <v>15.91805542373381</v>
      </c>
      <c r="F18" s="7">
        <f>[1]vivienda!AC15</f>
        <v>18789.443293743669</v>
      </c>
      <c r="G18" s="11">
        <f>[1]vivienda!AD15</f>
        <v>4.2965100299576102</v>
      </c>
      <c r="H18" s="7">
        <f>[1]vivienda!AE15</f>
        <v>994.97337143327491</v>
      </c>
      <c r="I18" s="11">
        <f>[1]vivienda!AF15</f>
        <v>2.9059559616512667</v>
      </c>
      <c r="J18" s="7">
        <f>[1]vivienda!AG15</f>
        <v>0</v>
      </c>
      <c r="K18" s="11">
        <f>[1]vivienda!AH15</f>
        <v>0</v>
      </c>
      <c r="L18" s="7">
        <f>[1]vivienda!AI15</f>
        <v>2650.3362897214593</v>
      </c>
      <c r="M18" s="11">
        <f>[1]vivienda!AJ15</f>
        <v>0.54505907566228218</v>
      </c>
      <c r="N18" s="7">
        <f>[1]vivienda!AK15</f>
        <v>510.57968820792507</v>
      </c>
      <c r="O18" s="11">
        <f>[1]vivienda!AL15</f>
        <v>1.424176044575554</v>
      </c>
      <c r="P18" s="7">
        <f>[1]vivienda!AM15</f>
        <v>218.97005247902612</v>
      </c>
      <c r="Q18" s="11">
        <f>[1]vivienda!AN15</f>
        <v>0.19313174637579689</v>
      </c>
      <c r="R18" s="7">
        <f>[1]vivienda!AO15</f>
        <v>0</v>
      </c>
      <c r="S18" s="11">
        <f>[1]vivienda!AP15</f>
        <v>0</v>
      </c>
      <c r="T18" s="7">
        <f>[1]vivienda!AQ15</f>
        <v>0</v>
      </c>
      <c r="U18" s="11">
        <f>[1]vivienda!AR15</f>
        <v>0</v>
      </c>
      <c r="V18" s="7">
        <f>Cuadro01!B18-(Cuadro02!D18+Cuadro02!F18+Cuadro02!H18+Cuadro02!J18+Cuadro02!L18+Cuadro02!N18+Cuadro02!P18+Cuadro02!R18+T18)</f>
        <v>298.97245740046492</v>
      </c>
      <c r="W18" s="9">
        <f t="shared" si="3"/>
        <v>0.20657507932926039</v>
      </c>
    </row>
    <row r="19" spans="1:23" x14ac:dyDescent="0.2">
      <c r="A19" s="8" t="s">
        <v>55</v>
      </c>
      <c r="B19" s="7">
        <f t="shared" si="2"/>
        <v>11847.933885693001</v>
      </c>
      <c r="C19" s="9">
        <f>+B19/$B$5*100</f>
        <v>0.58160378568510329</v>
      </c>
      <c r="D19" s="7">
        <f>[1]vivienda!AA16</f>
        <v>5855.6227754898337</v>
      </c>
      <c r="E19" s="11">
        <f>[1]vivienda!AB16</f>
        <v>0.76241491742121548</v>
      </c>
      <c r="F19" s="7">
        <f>[1]vivienda!AC16</f>
        <v>2875.7866081388083</v>
      </c>
      <c r="G19" s="11">
        <f>[1]vivienda!AD16</f>
        <v>0.65759510873854898</v>
      </c>
      <c r="H19" s="7">
        <f>[1]vivienda!AE16</f>
        <v>253.92867696895757</v>
      </c>
      <c r="I19" s="11">
        <f>[1]vivienda!AF16</f>
        <v>0.74163346865172519</v>
      </c>
      <c r="J19" s="7">
        <f>[1]vivienda!AG16</f>
        <v>0</v>
      </c>
      <c r="K19" s="11">
        <f>[1]vivienda!AH16</f>
        <v>0</v>
      </c>
      <c r="L19" s="7">
        <f>[1]vivienda!AI16</f>
        <v>2204.8564188143814</v>
      </c>
      <c r="M19" s="11">
        <f>[1]vivienda!AJ16</f>
        <v>0.45344321257183512</v>
      </c>
      <c r="N19" s="7">
        <f>[1]vivienda!AK16</f>
        <v>358.76694888055255</v>
      </c>
      <c r="O19" s="11">
        <f>[1]vivienda!AL16</f>
        <v>1.0007199776679532</v>
      </c>
      <c r="P19" s="7">
        <f>[1]vivienda!AM16</f>
        <v>0</v>
      </c>
      <c r="Q19" s="11">
        <f>[1]vivienda!AN16</f>
        <v>0</v>
      </c>
      <c r="R19" s="7">
        <f>[1]vivienda!AO16</f>
        <v>0</v>
      </c>
      <c r="S19" s="11">
        <f>[1]vivienda!AP16</f>
        <v>0</v>
      </c>
      <c r="T19" s="7">
        <f>[1]vivienda!AQ16</f>
        <v>0</v>
      </c>
      <c r="U19" s="11">
        <f>[1]vivienda!AR16</f>
        <v>0</v>
      </c>
      <c r="V19" s="7">
        <f>Cuadro01!B19-(Cuadro02!D19+Cuadro02!F19+Cuadro02!H19+Cuadro02!J19+Cuadro02!L19+Cuadro02!N19+Cuadro02!P19+Cuadro02!R19+T19)</f>
        <v>298.97245740046856</v>
      </c>
      <c r="W19" s="9">
        <f t="shared" si="3"/>
        <v>0.20657507932926289</v>
      </c>
    </row>
    <row r="20" spans="1:23" x14ac:dyDescent="0.2">
      <c r="A20" s="3"/>
      <c r="B20" s="7"/>
      <c r="C20" s="3"/>
      <c r="D20" s="7"/>
      <c r="E20" s="3"/>
      <c r="F20" s="7"/>
      <c r="G20" s="3"/>
      <c r="H20" s="7"/>
      <c r="I20" s="3"/>
      <c r="J20" s="7"/>
      <c r="K20" s="3"/>
      <c r="L20" s="7"/>
      <c r="M20" s="3"/>
      <c r="N20" s="7"/>
      <c r="O20" s="3"/>
      <c r="P20" s="7"/>
      <c r="Q20" s="3"/>
      <c r="R20" s="7"/>
      <c r="S20" s="3"/>
      <c r="T20" s="7"/>
      <c r="U20" s="3"/>
      <c r="V20" s="7"/>
      <c r="W20" s="9"/>
    </row>
    <row r="21" spans="1:23" x14ac:dyDescent="0.2">
      <c r="A21" s="29" t="s">
        <v>71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x14ac:dyDescent="0.2">
      <c r="A22" s="8" t="s">
        <v>56</v>
      </c>
      <c r="B22" s="7">
        <f t="shared" ref="B22:B23" si="4">+D22+F22+H22+J22+L22+N22+P22+R22+V22+T22</f>
        <v>1372615.5655590224</v>
      </c>
      <c r="C22" s="9">
        <f>+B22/$B$5*100</f>
        <v>67.380390279138695</v>
      </c>
      <c r="D22" s="7">
        <f>[1]vivienda!AA18</f>
        <v>469958.58347264735</v>
      </c>
      <c r="E22" s="11">
        <f>[1]vivienda!AB18</f>
        <v>61.189637438644105</v>
      </c>
      <c r="F22" s="7">
        <f>[1]vivienda!AC18</f>
        <v>299464.83232576057</v>
      </c>
      <c r="G22" s="11">
        <f>[1]vivienda!AD18</f>
        <v>68.477476186621359</v>
      </c>
      <c r="H22" s="7">
        <f>[1]vivienda!AE18</f>
        <v>24126.271444984097</v>
      </c>
      <c r="I22" s="11">
        <f>[1]vivienda!AF18</f>
        <v>70.464079090854327</v>
      </c>
      <c r="J22" s="7">
        <f>[1]vivienda!AG18</f>
        <v>6641.295183610755</v>
      </c>
      <c r="K22" s="11">
        <f>[1]vivienda!AH18</f>
        <v>74.554564451869894</v>
      </c>
      <c r="L22" s="7">
        <f>[1]vivienda!AI18</f>
        <v>361635.96252845437</v>
      </c>
      <c r="M22" s="11">
        <f>[1]vivienda!AJ18</f>
        <v>74.372812320626267</v>
      </c>
      <c r="N22" s="7">
        <f>[1]vivienda!AK18</f>
        <v>23635.66743704645</v>
      </c>
      <c r="O22" s="11">
        <f>[1]vivienda!AL18</f>
        <v>65.927713418337177</v>
      </c>
      <c r="P22" s="7">
        <f>[1]vivienda!AM18</f>
        <v>78305.234619069204</v>
      </c>
      <c r="Q22" s="11">
        <f>[1]vivienda!AN18</f>
        <v>69.06527418307995</v>
      </c>
      <c r="R22" s="7">
        <f>[1]vivienda!AO18</f>
        <v>4554.0795094118739</v>
      </c>
      <c r="S22" s="11">
        <f>[1]vivienda!AP18</f>
        <v>59.455849973183547</v>
      </c>
      <c r="T22" s="7">
        <f>[1]vivienda!AQ18</f>
        <v>298.97245740046043</v>
      </c>
      <c r="U22" s="11">
        <f>[1]vivienda!AR18</f>
        <v>40</v>
      </c>
      <c r="V22" s="7">
        <f>Cuadro01!B22-(Cuadro02!D22+Cuadro02!F22+Cuadro02!H22+Cuadro02!J22+Cuadro02!L22+Cuadro02!N22+Cuadro02!P22+Cuadro02!R22+T22)</f>
        <v>103994.66658063699</v>
      </c>
      <c r="W22" s="9">
        <f t="shared" ref="W22:W23" si="5">+V22/V$5*100</f>
        <v>71.855135705492785</v>
      </c>
    </row>
    <row r="23" spans="1:23" x14ac:dyDescent="0.2">
      <c r="A23" s="8" t="s">
        <v>57</v>
      </c>
      <c r="B23" s="7">
        <f t="shared" si="4"/>
        <v>664498.73412449879</v>
      </c>
      <c r="C23" s="9">
        <f>+B23/$B$5*100</f>
        <v>32.619609720852353</v>
      </c>
      <c r="D23" s="7">
        <f>[1]vivienda!AA19</f>
        <v>298077.64479211747</v>
      </c>
      <c r="E23" s="11">
        <f>[1]vivienda!AB19</f>
        <v>38.810362561355738</v>
      </c>
      <c r="F23" s="7">
        <f>[1]vivienda!AC19</f>
        <v>137853.902245634</v>
      </c>
      <c r="G23" s="11">
        <f>[1]vivienda!AD19</f>
        <v>31.522523813378644</v>
      </c>
      <c r="H23" s="7">
        <f>[1]vivienda!AE19</f>
        <v>10112.835567081413</v>
      </c>
      <c r="I23" s="11">
        <f>[1]vivienda!AF19</f>
        <v>29.535920909145645</v>
      </c>
      <c r="J23" s="7">
        <f>[1]vivienda!AG19</f>
        <v>2266.670723558037</v>
      </c>
      <c r="K23" s="11">
        <f>[1]vivienda!AH19</f>
        <v>25.445435548130085</v>
      </c>
      <c r="L23" s="7">
        <f>[1]vivienda!AI19</f>
        <v>124611.56697119158</v>
      </c>
      <c r="M23" s="11">
        <f>[1]vivienda!AJ19</f>
        <v>25.627187679373499</v>
      </c>
      <c r="N23" s="7">
        <f>[1]vivienda!AK19</f>
        <v>12215.215615834375</v>
      </c>
      <c r="O23" s="11">
        <f>[1]vivienda!AL19</f>
        <v>34.072286581662951</v>
      </c>
      <c r="P23" s="7">
        <f>[1]vivienda!AM19</f>
        <v>35073.356207190976</v>
      </c>
      <c r="Q23" s="11">
        <f>[1]vivienda!AN19</f>
        <v>30.934725816919695</v>
      </c>
      <c r="R23" s="7">
        <f>[1]vivienda!AO19</f>
        <v>3105.5191868743741</v>
      </c>
      <c r="S23" s="11">
        <f>[1]vivienda!AP19</f>
        <v>40.544150026816467</v>
      </c>
      <c r="T23" s="7">
        <f>[1]vivienda!AQ19</f>
        <v>448.45868610069067</v>
      </c>
      <c r="U23" s="11">
        <f>[1]vivienda!AR19</f>
        <v>60</v>
      </c>
      <c r="V23" s="7">
        <f>Cuadro01!B23-(Cuadro02!D23+Cuadro02!F23+Cuadro02!H23+Cuadro02!J23+Cuadro02!L23+Cuadro02!N23+Cuadro02!P23+Cuadro02!R23+T23)</f>
        <v>40733.564128915896</v>
      </c>
      <c r="W23" s="9">
        <f t="shared" si="5"/>
        <v>28.144864294383098</v>
      </c>
    </row>
    <row r="24" spans="1:23" x14ac:dyDescent="0.2">
      <c r="A24" s="3"/>
      <c r="B24" s="7"/>
      <c r="C24" s="3"/>
      <c r="D24" s="7"/>
      <c r="E24" s="3"/>
      <c r="F24" s="7"/>
      <c r="G24" s="3"/>
      <c r="H24" s="7"/>
      <c r="I24" s="3"/>
      <c r="J24" s="7"/>
      <c r="K24" s="3"/>
      <c r="L24" s="7"/>
      <c r="M24" s="3"/>
      <c r="N24" s="7"/>
      <c r="O24" s="3"/>
      <c r="P24" s="7"/>
      <c r="Q24" s="3"/>
      <c r="R24" s="7"/>
      <c r="S24" s="3"/>
      <c r="T24" s="7"/>
      <c r="U24" s="3"/>
      <c r="V24" s="7"/>
      <c r="W24" s="9"/>
    </row>
    <row r="25" spans="1:23" x14ac:dyDescent="0.2">
      <c r="A25" s="4" t="s">
        <v>58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x14ac:dyDescent="0.2">
      <c r="A26" s="8" t="s">
        <v>59</v>
      </c>
      <c r="B26" s="7">
        <f t="shared" ref="B26:B30" si="6">+D26+F26+H26+J26+L26+N26+P26+R26+V26+T26</f>
        <v>403645.85474563891</v>
      </c>
      <c r="C26" s="9">
        <f t="shared" ref="C26:C31" si="7">+B26/$B$5*100</f>
        <v>19.814590413915987</v>
      </c>
      <c r="D26" s="7">
        <f>[1]vivienda!AA21</f>
        <v>40744.137649707882</v>
      </c>
      <c r="E26" s="11">
        <f>[1]vivienda!AB21</f>
        <v>5.30497600897833</v>
      </c>
      <c r="F26" s="7">
        <f>[1]vivienda!AC21</f>
        <v>49347.423943225353</v>
      </c>
      <c r="G26" s="11">
        <f>[1]vivienda!AD21</f>
        <v>11.284086420763465</v>
      </c>
      <c r="H26" s="7">
        <f>[1]vivienda!AE21</f>
        <v>6814.8478673259724</v>
      </c>
      <c r="I26" s="11">
        <f>[1]vivienda!AF21</f>
        <v>19.903696276087128</v>
      </c>
      <c r="J26" s="7">
        <f>[1]vivienda!AG21</f>
        <v>4464.3161972728549</v>
      </c>
      <c r="K26" s="11">
        <f>[1]vivienda!AH21</f>
        <v>50.116000036328622</v>
      </c>
      <c r="L26" s="7">
        <f>[1]vivienda!AI21</f>
        <v>177008.05815768882</v>
      </c>
      <c r="M26" s="11">
        <f>[1]vivienda!AJ21</f>
        <v>36.402870435111858</v>
      </c>
      <c r="N26" s="7">
        <f>[1]vivienda!AK21</f>
        <v>9648.3475269377323</v>
      </c>
      <c r="O26" s="11">
        <f>[1]vivienda!AL21</f>
        <v>26.912440378961445</v>
      </c>
      <c r="P26" s="7">
        <f>[1]vivienda!AM21</f>
        <v>37889.19591690987</v>
      </c>
      <c r="Q26" s="11">
        <f>[1]vivienda!AN21</f>
        <v>33.418298499555902</v>
      </c>
      <c r="R26" s="7">
        <f>[1]vivienda!AO21</f>
        <v>736.91256235851267</v>
      </c>
      <c r="S26" s="11">
        <f>[1]vivienda!AP21</f>
        <v>9.6207724657403322</v>
      </c>
      <c r="T26" s="7">
        <f>[1]vivienda!AQ21</f>
        <v>747.43114350115115</v>
      </c>
      <c r="U26" s="11">
        <f>[1]vivienda!AR21</f>
        <v>100</v>
      </c>
      <c r="V26" s="7">
        <f>Cuadro01!B26-(Cuadro02!D26+Cuadro02!F26+Cuadro02!H26+Cuadro02!J26+Cuadro02!L26+Cuadro02!N26+Cuadro02!P26+Cuadro02!R26+T26)</f>
        <v>76245.183780710795</v>
      </c>
      <c r="W26" s="9">
        <f t="shared" ref="W26:W31" si="8">+V26/V$5*100</f>
        <v>52.681625006270153</v>
      </c>
    </row>
    <row r="27" spans="1:23" x14ac:dyDescent="0.2">
      <c r="A27" s="8" t="s">
        <v>60</v>
      </c>
      <c r="B27" s="7">
        <f t="shared" si="6"/>
        <v>401932.88527601067</v>
      </c>
      <c r="C27" s="9">
        <f t="shared" si="7"/>
        <v>19.730502374776787</v>
      </c>
      <c r="D27" s="7">
        <f>[1]vivienda!AA22</f>
        <v>91835.428340191735</v>
      </c>
      <c r="E27" s="11">
        <f>[1]vivienda!AB22</f>
        <v>11.957174018688765</v>
      </c>
      <c r="F27" s="7">
        <f>[1]vivienda!AC22</f>
        <v>91323.245048074939</v>
      </c>
      <c r="G27" s="11">
        <f>[1]vivienda!AD22</f>
        <v>20.882536655462207</v>
      </c>
      <c r="H27" s="7">
        <f>[1]vivienda!AE22</f>
        <v>4398.8886093492365</v>
      </c>
      <c r="I27" s="11">
        <f>[1]vivienda!AF22</f>
        <v>12.847556473359869</v>
      </c>
      <c r="J27" s="7">
        <f>[1]vivienda!AG22</f>
        <v>1564.283360488389</v>
      </c>
      <c r="K27" s="11">
        <f>[1]vivienda!AH22</f>
        <v>17.56050008262282</v>
      </c>
      <c r="L27" s="7">
        <f>[1]vivienda!AI22</f>
        <v>138463.2481077463</v>
      </c>
      <c r="M27" s="11">
        <f>[1]vivienda!AJ22</f>
        <v>28.475876936634759</v>
      </c>
      <c r="N27" s="7">
        <f>[1]vivienda!AK22</f>
        <v>7960.5510856285227</v>
      </c>
      <c r="O27" s="11">
        <f>[1]vivienda!AL22</f>
        <v>22.204616477330692</v>
      </c>
      <c r="P27" s="7">
        <f>[1]vivienda!AM22</f>
        <v>27769.940706715144</v>
      </c>
      <c r="Q27" s="11">
        <f>[1]vivienda!AN22</f>
        <v>24.493108005963251</v>
      </c>
      <c r="R27" s="7">
        <f>[1]vivienda!AO22</f>
        <v>2255.0799991653253</v>
      </c>
      <c r="S27" s="11">
        <f>[1]vivienda!AP22</f>
        <v>29.441229085000231</v>
      </c>
      <c r="T27" s="7">
        <f>[1]vivienda!AQ22</f>
        <v>0</v>
      </c>
      <c r="U27" s="11">
        <f>[1]vivienda!AR22</f>
        <v>0</v>
      </c>
      <c r="V27" s="7">
        <f>Cuadro01!B27-(Cuadro02!D27+Cuadro02!F27+Cuadro02!H27+Cuadro02!J27+Cuadro02!L27+Cuadro02!N27+Cuadro02!P27+Cuadro02!R27+T27)</f>
        <v>36362.220018651104</v>
      </c>
      <c r="W27" s="9">
        <f t="shared" si="8"/>
        <v>25.124483205753624</v>
      </c>
    </row>
    <row r="28" spans="1:23" x14ac:dyDescent="0.2">
      <c r="A28" s="8" t="s">
        <v>61</v>
      </c>
      <c r="B28" s="7">
        <f t="shared" si="6"/>
        <v>407171.09927912266</v>
      </c>
      <c r="C28" s="9">
        <f t="shared" si="7"/>
        <v>19.987641309196192</v>
      </c>
      <c r="D28" s="7">
        <f>[1]vivienda!AA23</f>
        <v>150008.83491269188</v>
      </c>
      <c r="E28" s="11">
        <f>[1]vivienda!AB23</f>
        <v>19.531479036035673</v>
      </c>
      <c r="F28" s="7">
        <f>[1]vivienda!AC23</f>
        <v>102530.96025119467</v>
      </c>
      <c r="G28" s="11">
        <f>[1]vivienda!AD23</f>
        <v>23.44536196275304</v>
      </c>
      <c r="H28" s="7">
        <f>[1]vivienda!AE23</f>
        <v>8830.7177957311051</v>
      </c>
      <c r="I28" s="11">
        <f>[1]vivienda!AF23</f>
        <v>25.79132041212187</v>
      </c>
      <c r="J28" s="7">
        <f>[1]vivienda!AG23</f>
        <v>1554.2609548395267</v>
      </c>
      <c r="K28" s="11">
        <f>[1]vivienda!AH23</f>
        <v>17.447989485329263</v>
      </c>
      <c r="L28" s="7">
        <f>[1]vivienda!AI23</f>
        <v>90909.115150601341</v>
      </c>
      <c r="M28" s="11">
        <f>[1]vivienda!AJ23</f>
        <v>18.696056974139818</v>
      </c>
      <c r="N28" s="7">
        <f>[1]vivienda!AK23</f>
        <v>10376.935105130069</v>
      </c>
      <c r="O28" s="11">
        <f>[1]vivienda!AL23</f>
        <v>28.944712714116079</v>
      </c>
      <c r="P28" s="7">
        <f>[1]vivienda!AM23</f>
        <v>24235.93079030747</v>
      </c>
      <c r="Q28" s="11">
        <f>[1]vivienda!AN23</f>
        <v>21.37610867597234</v>
      </c>
      <c r="R28" s="7">
        <f>[1]vivienda!AO23</f>
        <v>1777.2014420392647</v>
      </c>
      <c r="S28" s="11">
        <f>[1]vivienda!AP23</f>
        <v>23.202278768219802</v>
      </c>
      <c r="T28" s="7">
        <f>[1]vivienda!AQ23</f>
        <v>0</v>
      </c>
      <c r="U28" s="11">
        <f>[1]vivienda!AR23</f>
        <v>0</v>
      </c>
      <c r="V28" s="7">
        <f>Cuadro01!B28-(Cuadro02!D28+Cuadro02!F28+Cuadro02!H28+Cuadro02!J28+Cuadro02!L28+Cuadro02!N28+Cuadro02!P28+Cuadro02!R28+T28)</f>
        <v>16947.142876587284</v>
      </c>
      <c r="W28" s="9">
        <f t="shared" si="8"/>
        <v>11.709631765330247</v>
      </c>
    </row>
    <row r="29" spans="1:23" x14ac:dyDescent="0.2">
      <c r="A29" s="8" t="s">
        <v>62</v>
      </c>
      <c r="B29" s="7">
        <f t="shared" si="6"/>
        <v>406105.5344258314</v>
      </c>
      <c r="C29" s="9">
        <f t="shared" si="7"/>
        <v>19.935333745823009</v>
      </c>
      <c r="D29" s="7">
        <f>[1]vivienda!AA24</f>
        <v>203429.49053292643</v>
      </c>
      <c r="E29" s="11">
        <f>[1]vivienda!AB24</f>
        <v>26.486965464186142</v>
      </c>
      <c r="F29" s="7">
        <f>[1]vivienda!AC24</f>
        <v>106080.18506948071</v>
      </c>
      <c r="G29" s="11">
        <f>[1]vivienda!AD24</f>
        <v>24.25694960757794</v>
      </c>
      <c r="H29" s="7">
        <f>[1]vivienda!AE24</f>
        <v>8623.1770204035602</v>
      </c>
      <c r="I29" s="11">
        <f>[1]vivienda!AF24</f>
        <v>25.185169161581339</v>
      </c>
      <c r="J29" s="7">
        <f>[1]vivienda!AG24</f>
        <v>657.73940628101298</v>
      </c>
      <c r="K29" s="11">
        <f>[1]vivienda!AH24</f>
        <v>7.3837216389848237</v>
      </c>
      <c r="L29" s="7">
        <f>[1]vivienda!AI24</f>
        <v>53916.592309782951</v>
      </c>
      <c r="M29" s="11">
        <f>[1]vivienda!AJ24</f>
        <v>11.088301541657927</v>
      </c>
      <c r="N29" s="7">
        <f>[1]vivienda!AK24</f>
        <v>5002.0074507587296</v>
      </c>
      <c r="O29" s="11">
        <f>[1]vivienda!AL24</f>
        <v>13.952257308085459</v>
      </c>
      <c r="P29" s="7">
        <f>[1]vivienda!AM24</f>
        <v>16257.29555975808</v>
      </c>
      <c r="Q29" s="11">
        <f>[1]vivienda!AN24</f>
        <v>14.338946569436978</v>
      </c>
      <c r="R29" s="7">
        <f>[1]vivienda!AO24</f>
        <v>1642.275393592696</v>
      </c>
      <c r="S29" s="11">
        <f>[1]vivienda!AP24</f>
        <v>21.440749818772524</v>
      </c>
      <c r="T29" s="7">
        <f>[1]vivienda!AQ24</f>
        <v>0</v>
      </c>
      <c r="U29" s="11">
        <f>[1]vivienda!AR24</f>
        <v>0</v>
      </c>
      <c r="V29" s="7">
        <f>Cuadro01!B29-(Cuadro02!D29+Cuadro02!F29+Cuadro02!H29+Cuadro02!J29+Cuadro02!L29+Cuadro02!N29+Cuadro02!P29+Cuadro02!R29+T29)</f>
        <v>10496.771682847233</v>
      </c>
      <c r="W29" s="9">
        <f t="shared" si="8"/>
        <v>7.2527464969150346</v>
      </c>
    </row>
    <row r="30" spans="1:23" x14ac:dyDescent="0.2">
      <c r="A30" s="8" t="s">
        <v>63</v>
      </c>
      <c r="B30" s="7">
        <f t="shared" si="6"/>
        <v>407983.82679042476</v>
      </c>
      <c r="C30" s="9">
        <f t="shared" si="7"/>
        <v>20.027537328355663</v>
      </c>
      <c r="D30" s="7">
        <f>[1]vivienda!AA25</f>
        <v>275885.79748356104</v>
      </c>
      <c r="E30" s="11">
        <f>[1]vivienda!AB25</f>
        <v>35.920935410413293</v>
      </c>
      <c r="F30" s="7">
        <f>[1]vivienda!AC25</f>
        <v>87220.068042431187</v>
      </c>
      <c r="G30" s="11">
        <f>[1]vivienda!AD25</f>
        <v>19.944278885722436</v>
      </c>
      <c r="H30" s="7">
        <f>[1]vivienda!AE25</f>
        <v>5571.4757192556135</v>
      </c>
      <c r="I30" s="11">
        <f>[1]vivienda!AF25</f>
        <v>16.272257676849694</v>
      </c>
      <c r="J30" s="7">
        <f>[1]vivienda!AG25</f>
        <v>667.36598828700789</v>
      </c>
      <c r="K30" s="11">
        <f>[1]vivienda!AH25</f>
        <v>7.4917887567344295</v>
      </c>
      <c r="L30" s="7">
        <f>[1]vivienda!AI25</f>
        <v>24009.708056038678</v>
      </c>
      <c r="M30" s="11">
        <f>[1]vivienda!AJ25</f>
        <v>4.937754250544959</v>
      </c>
      <c r="N30" s="7">
        <f>[1]vivienda!AK25</f>
        <v>2494.6483535391967</v>
      </c>
      <c r="O30" s="11">
        <f>[1]vivienda!AL25</f>
        <v>6.9584014147142197</v>
      </c>
      <c r="P30" s="7">
        <f>[1]vivienda!AM25</f>
        <v>6568.4884462886102</v>
      </c>
      <c r="Q30" s="11">
        <f>[1]vivienda!AN25</f>
        <v>5.7934116118571719</v>
      </c>
      <c r="R30" s="7">
        <f>[1]vivienda!AO25</f>
        <v>1248.129299130449</v>
      </c>
      <c r="S30" s="11">
        <f>[1]vivienda!AP25</f>
        <v>16.294969862267116</v>
      </c>
      <c r="T30" s="7">
        <f>[1]vivienda!AQ25</f>
        <v>0</v>
      </c>
      <c r="U30" s="11">
        <f>[1]vivienda!AR25</f>
        <v>0</v>
      </c>
      <c r="V30" s="7">
        <f>Cuadro01!B30-(Cuadro02!D30+Cuadro02!F30+Cuadro02!H30+Cuadro02!J30+Cuadro02!L30+Cuadro02!N30+Cuadro02!P30+Cuadro02!R30+T30)</f>
        <v>4318.1454018929508</v>
      </c>
      <c r="W30" s="9">
        <f t="shared" si="8"/>
        <v>2.9836234304234948</v>
      </c>
    </row>
    <row r="31" spans="1:23" x14ac:dyDescent="0.2">
      <c r="A31" s="12" t="s">
        <v>64</v>
      </c>
      <c r="B31" s="13">
        <f>+D31+F31+H31+J31+L31+N31+P31+R31+V31+T31</f>
        <v>10275.099166507352</v>
      </c>
      <c r="C31" s="24">
        <f t="shared" si="7"/>
        <v>0.5043948279241246</v>
      </c>
      <c r="D31" s="13">
        <f>[1]vivienda!AA26</f>
        <v>6132.5393456853444</v>
      </c>
      <c r="E31" s="14">
        <f>[1]vivienda!AB26</f>
        <v>0.79847006169756707</v>
      </c>
      <c r="F31" s="13">
        <f>[1]vivienda!AC26</f>
        <v>816.85221698723808</v>
      </c>
      <c r="G31" s="14">
        <f>[1]vivienda!AD26</f>
        <v>0.18678646772080668</v>
      </c>
      <c r="H31" s="13">
        <f>[1]vivienda!AE26</f>
        <v>0</v>
      </c>
      <c r="I31" s="14">
        <f>[1]vivienda!AF26</f>
        <v>0</v>
      </c>
      <c r="J31" s="13">
        <f>[1]vivienda!AG26</f>
        <v>0</v>
      </c>
      <c r="K31" s="14">
        <f>[1]vivienda!AH26</f>
        <v>0</v>
      </c>
      <c r="L31" s="13">
        <f>[1]vivienda!AI26</f>
        <v>1940.8077177866508</v>
      </c>
      <c r="M31" s="14">
        <f>[1]vivienda!AJ26</f>
        <v>0.39913986191020007</v>
      </c>
      <c r="N31" s="13">
        <f>[1]vivienda!AK26</f>
        <v>368.39353088654747</v>
      </c>
      <c r="O31" s="14">
        <f>[1]vivienda!AL26</f>
        <v>1.0275717067921577</v>
      </c>
      <c r="P31" s="13">
        <f>[1]vivienda!AM26</f>
        <v>657.73940628101298</v>
      </c>
      <c r="Q31" s="14">
        <f>[1]vivienda!AN26</f>
        <v>0.58012663721400592</v>
      </c>
      <c r="R31" s="13">
        <f>[1]vivienda!AO26</f>
        <v>0</v>
      </c>
      <c r="S31" s="14">
        <f>[1]vivienda!AP26</f>
        <v>0</v>
      </c>
      <c r="T31" s="13">
        <f>[1]vivienda!AQ26</f>
        <v>0</v>
      </c>
      <c r="U31" s="14">
        <f>[1]vivienda!AR26</f>
        <v>0</v>
      </c>
      <c r="V31" s="13">
        <f>Cuadro01!B31-(Cuadro02!D31+Cuadro02!F31+Cuadro02!H31+Cuadro02!J31+Cuadro02!L31+Cuadro02!N31+Cuadro02!P31+Cuadro02!R31+T31)</f>
        <v>358.76694888055863</v>
      </c>
      <c r="W31" s="24">
        <f t="shared" si="8"/>
        <v>0.24789009519511296</v>
      </c>
    </row>
    <row r="32" spans="1:23" x14ac:dyDescent="0.2">
      <c r="A32" s="1" t="str">
        <f>Cuadro01!A32</f>
        <v>Fuente: Instituto Nacional de Estadística (INE). LVIII Encuesta Permanente de Hogares de Propósitos Múltiples, Junio 2017.</v>
      </c>
      <c r="B32" s="32"/>
      <c r="C32" s="33"/>
      <c r="D32" s="32"/>
      <c r="E32" s="34"/>
      <c r="F32" s="32"/>
      <c r="G32" s="34"/>
      <c r="H32" s="32"/>
      <c r="I32" s="34"/>
      <c r="J32" s="32"/>
      <c r="K32" s="34"/>
      <c r="L32" s="32"/>
      <c r="M32" s="34"/>
      <c r="N32" s="32"/>
      <c r="O32" s="34"/>
      <c r="P32" s="32"/>
      <c r="Q32" s="34"/>
      <c r="R32" s="32"/>
      <c r="S32" s="34"/>
      <c r="T32" s="34"/>
      <c r="U32" s="34"/>
      <c r="V32" s="32"/>
      <c r="W32" s="33"/>
    </row>
    <row r="33" spans="1:1" x14ac:dyDescent="0.2">
      <c r="A33" s="28" t="s">
        <v>27</v>
      </c>
    </row>
    <row r="34" spans="1:1" x14ac:dyDescent="0.2">
      <c r="A34" s="28" t="s">
        <v>28</v>
      </c>
    </row>
  </sheetData>
  <mergeCells count="13">
    <mergeCell ref="A1:W1"/>
    <mergeCell ref="P3:Q3"/>
    <mergeCell ref="R3:S3"/>
    <mergeCell ref="F3:G3"/>
    <mergeCell ref="H3:I3"/>
    <mergeCell ref="J3:K3"/>
    <mergeCell ref="L3:M3"/>
    <mergeCell ref="B3:C3"/>
    <mergeCell ref="D3:E3"/>
    <mergeCell ref="V3:W3"/>
    <mergeCell ref="A3:A4"/>
    <mergeCell ref="N3:O3"/>
    <mergeCell ref="T3:U3"/>
  </mergeCells>
  <phoneticPr fontId="2" type="noConversion"/>
  <printOptions horizontalCentered="1" verticalCentered="1"/>
  <pageMargins left="0.54" right="0" top="0" bottom="0" header="0" footer="0"/>
  <pageSetup paperSize="9" scale="71" orientation="landscape" r:id="rId1"/>
  <headerFooter alignWithMargins="0">
    <oddFooter>&amp;L&amp;Z&amp;F+&amp;F+&amp;A&amp;R&amp;D+&amp;T</oddFooter>
  </headerFooter>
  <ignoredErrors>
    <ignoredError sqref="V6:W7 F5:S8 W8 W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34"/>
  <sheetViews>
    <sheetView workbookViewId="0">
      <selection activeCell="B5" sqref="B5"/>
    </sheetView>
  </sheetViews>
  <sheetFormatPr baseColWidth="10" defaultRowHeight="12.75" x14ac:dyDescent="0.2"/>
  <cols>
    <col min="1" max="1" width="19.28515625" customWidth="1"/>
    <col min="2" max="2" width="9" bestFit="1" customWidth="1"/>
    <col min="3" max="3" width="6.5703125" bestFit="1" customWidth="1"/>
    <col min="4" max="4" width="8.5703125" bestFit="1" customWidth="1"/>
    <col min="5" max="5" width="6.5703125" bestFit="1" customWidth="1"/>
    <col min="6" max="6" width="8.5703125" bestFit="1" customWidth="1"/>
    <col min="7" max="7" width="6.5703125" bestFit="1" customWidth="1"/>
    <col min="8" max="8" width="6.85546875" bestFit="1" customWidth="1"/>
    <col min="9" max="9" width="6.5703125" bestFit="1" customWidth="1"/>
    <col min="10" max="10" width="6.85546875" bestFit="1" customWidth="1"/>
    <col min="11" max="11" width="6.5703125" bestFit="1" customWidth="1"/>
    <col min="12" max="12" width="6.85546875" bestFit="1" customWidth="1"/>
    <col min="13" max="13" width="6.5703125" bestFit="1" customWidth="1"/>
    <col min="14" max="14" width="6.85546875" bestFit="1" customWidth="1"/>
    <col min="15" max="15" width="6.5703125" bestFit="1" customWidth="1"/>
    <col min="16" max="16" width="6.85546875" bestFit="1" customWidth="1"/>
    <col min="17" max="17" width="6.5703125" bestFit="1" customWidth="1"/>
    <col min="18" max="18" width="6.85546875" bestFit="1" customWidth="1"/>
    <col min="19" max="19" width="6.5703125" bestFit="1" customWidth="1"/>
  </cols>
  <sheetData>
    <row r="1" spans="1:19" ht="18" customHeight="1" x14ac:dyDescent="0.2">
      <c r="A1" s="47" t="s">
        <v>76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36.75" customHeight="1" x14ac:dyDescent="0.2">
      <c r="A3" s="48" t="s">
        <v>0</v>
      </c>
      <c r="B3" s="44" t="s">
        <v>1</v>
      </c>
      <c r="C3" s="44">
        <v>0</v>
      </c>
      <c r="D3" s="44" t="s">
        <v>5</v>
      </c>
      <c r="E3" s="44">
        <v>0</v>
      </c>
      <c r="F3" s="44" t="s">
        <v>21</v>
      </c>
      <c r="G3" s="44">
        <v>0</v>
      </c>
      <c r="H3" s="44" t="s">
        <v>22</v>
      </c>
      <c r="I3" s="44">
        <v>0</v>
      </c>
      <c r="J3" s="44" t="s">
        <v>23</v>
      </c>
      <c r="K3" s="44">
        <v>0</v>
      </c>
      <c r="L3" s="44" t="s">
        <v>24</v>
      </c>
      <c r="M3" s="44">
        <v>0</v>
      </c>
      <c r="N3" s="44" t="s">
        <v>25</v>
      </c>
      <c r="O3" s="44">
        <v>0</v>
      </c>
      <c r="P3" s="44" t="s">
        <v>26</v>
      </c>
      <c r="Q3" s="44">
        <v>0</v>
      </c>
      <c r="R3" s="44" t="s">
        <v>13</v>
      </c>
      <c r="S3" s="44">
        <v>0</v>
      </c>
    </row>
    <row r="4" spans="1:19" x14ac:dyDescent="0.2">
      <c r="A4" s="48"/>
      <c r="B4" s="5" t="s">
        <v>3</v>
      </c>
      <c r="C4" s="5" t="s">
        <v>4</v>
      </c>
      <c r="D4" s="5" t="s">
        <v>3</v>
      </c>
      <c r="E4" s="5" t="s">
        <v>4</v>
      </c>
      <c r="F4" s="5" t="s">
        <v>3</v>
      </c>
      <c r="G4" s="5" t="s">
        <v>4</v>
      </c>
      <c r="H4" s="5" t="s">
        <v>3</v>
      </c>
      <c r="I4" s="5" t="s">
        <v>4</v>
      </c>
      <c r="J4" s="5" t="s">
        <v>3</v>
      </c>
      <c r="K4" s="5" t="s">
        <v>4</v>
      </c>
      <c r="L4" s="5" t="s">
        <v>3</v>
      </c>
      <c r="M4" s="5" t="s">
        <v>4</v>
      </c>
      <c r="N4" s="5" t="s">
        <v>3</v>
      </c>
      <c r="O4" s="5" t="s">
        <v>4</v>
      </c>
      <c r="P4" s="5" t="s">
        <v>3</v>
      </c>
      <c r="Q4" s="5" t="s">
        <v>4</v>
      </c>
      <c r="R4" s="5" t="s">
        <v>3</v>
      </c>
      <c r="S4" s="5" t="s">
        <v>4</v>
      </c>
    </row>
    <row r="5" spans="1:19" x14ac:dyDescent="0.2">
      <c r="A5" s="4" t="s">
        <v>45</v>
      </c>
      <c r="B5" s="6">
        <f>[1]vivienda!AS5</f>
        <v>2037114.2996837036</v>
      </c>
      <c r="C5" s="27">
        <f>+E5+G5+I5+K5+M5+O5+Q5+S5</f>
        <v>99.999999999997911</v>
      </c>
      <c r="D5" s="6">
        <f>[1]vivienda!AU5</f>
        <v>1789178.9523469757</v>
      </c>
      <c r="E5" s="27">
        <f>+D5/$B$5*100</f>
        <v>87.829090033130484</v>
      </c>
      <c r="F5" s="6">
        <f>[1]vivienda!AW5</f>
        <v>2833.4325096293492</v>
      </c>
      <c r="G5" s="27">
        <f>+F5/$B$5*100</f>
        <v>0.13909050219073557</v>
      </c>
      <c r="H5" s="6">
        <f>[1]vivienda!AY5</f>
        <v>2810.341099564328</v>
      </c>
      <c r="I5" s="27">
        <f>+H5/$B$5*100</f>
        <v>0.13795696687224085</v>
      </c>
      <c r="J5" s="6">
        <f>[1]vivienda!BA5</f>
        <v>56624.36593192508</v>
      </c>
      <c r="K5" s="27">
        <f>+J5/$B$5*100</f>
        <v>2.7796361716530571</v>
      </c>
      <c r="L5" s="6">
        <f>[1]vivienda!BC5</f>
        <v>49134.981039513863</v>
      </c>
      <c r="M5" s="27">
        <f>+L5/$B$5*100</f>
        <v>2.4119894032034872</v>
      </c>
      <c r="N5" s="6">
        <f>[1]vivienda!BE5</f>
        <v>68680.453730824069</v>
      </c>
      <c r="O5" s="27">
        <f>+N5/$B$5*100</f>
        <v>3.3714580346074774</v>
      </c>
      <c r="P5" s="6">
        <f>[1]vivienda!BG5</f>
        <v>48792.30504775505</v>
      </c>
      <c r="Q5" s="27">
        <f>+P5/$B$5*100</f>
        <v>2.3951677652712404</v>
      </c>
      <c r="R5" s="6">
        <f>[1]vivienda!BI5</f>
        <v>19059.467977473767</v>
      </c>
      <c r="S5" s="27">
        <f>+R5/$B$5*100</f>
        <v>0.93561112306919014</v>
      </c>
    </row>
    <row r="6" spans="1:19" x14ac:dyDescent="0.2">
      <c r="A6" s="3"/>
      <c r="B6" s="7"/>
      <c r="C6" s="3"/>
      <c r="D6" s="7"/>
      <c r="E6" s="3"/>
      <c r="F6" s="7"/>
      <c r="G6" s="3"/>
      <c r="H6" s="7"/>
      <c r="I6" s="3"/>
      <c r="J6" s="7"/>
      <c r="K6" s="3"/>
      <c r="L6" s="7"/>
      <c r="M6" s="3"/>
      <c r="N6" s="7"/>
      <c r="O6" s="3"/>
      <c r="P6" s="7"/>
      <c r="Q6" s="3"/>
      <c r="R6" s="7"/>
      <c r="S6" s="3"/>
    </row>
    <row r="7" spans="1:19" x14ac:dyDescent="0.2">
      <c r="A7" s="4" t="s">
        <v>2</v>
      </c>
      <c r="B7" s="7"/>
      <c r="C7" s="3"/>
      <c r="D7" s="7"/>
      <c r="E7" s="3"/>
      <c r="F7" s="7"/>
      <c r="G7" s="3"/>
      <c r="H7" s="7"/>
      <c r="I7" s="3"/>
      <c r="J7" s="7"/>
      <c r="K7" s="3"/>
      <c r="L7" s="7"/>
      <c r="M7" s="3"/>
      <c r="N7" s="7"/>
      <c r="O7" s="3"/>
      <c r="P7" s="7"/>
      <c r="Q7" s="3"/>
      <c r="R7" s="7"/>
      <c r="S7" s="3"/>
    </row>
    <row r="8" spans="1:19" x14ac:dyDescent="0.2">
      <c r="A8" s="8" t="s">
        <v>46</v>
      </c>
      <c r="B8" s="7">
        <f>[1]vivienda!AS6</f>
        <v>1150959.9359485793</v>
      </c>
      <c r="C8" s="9">
        <f>+B8/B5*100</f>
        <v>56.499526616021754</v>
      </c>
      <c r="D8" s="7">
        <f>[1]vivienda!AU6</f>
        <v>1140916.97296544</v>
      </c>
      <c r="E8" s="9">
        <f>+D8/D5*100</f>
        <v>63.767627685806907</v>
      </c>
      <c r="F8" s="7">
        <f>[1]vivienda!AW6</f>
        <v>740.62530782612635</v>
      </c>
      <c r="G8" s="9">
        <f>+F8/F5*100</f>
        <v>26.138801799906293</v>
      </c>
      <c r="H8" s="7">
        <f>[1]vivienda!AY6</f>
        <v>0</v>
      </c>
      <c r="I8" s="9">
        <f>+H8/H5*100</f>
        <v>0</v>
      </c>
      <c r="J8" s="7">
        <f>[1]vivienda!BA6</f>
        <v>1105.1805926596426</v>
      </c>
      <c r="K8" s="9">
        <f>+J8/J5*100</f>
        <v>1.9517756613615989</v>
      </c>
      <c r="L8" s="7">
        <f>[1]vivienda!BC6</f>
        <v>6112.8444195876191</v>
      </c>
      <c r="M8" s="9">
        <f>+L8/L5*100</f>
        <v>12.440921498823274</v>
      </c>
      <c r="N8" s="7">
        <f>[1]vivienda!BE6</f>
        <v>1620.931535900809</v>
      </c>
      <c r="O8" s="9">
        <f>+N8/N5*100</f>
        <v>2.3601060386899109</v>
      </c>
      <c r="P8" s="7">
        <f>[1]vivienda!BG6</f>
        <v>0</v>
      </c>
      <c r="Q8" s="9">
        <f>+P8/P5*100</f>
        <v>0</v>
      </c>
      <c r="R8" s="7">
        <f>[1]vivienda!BI6</f>
        <v>463.38112716510796</v>
      </c>
      <c r="S8" s="9">
        <f>+R8/R5*100</f>
        <v>2.4312385199459627</v>
      </c>
    </row>
    <row r="9" spans="1:19" x14ac:dyDescent="0.2">
      <c r="A9" s="10" t="s">
        <v>47</v>
      </c>
      <c r="B9" s="7">
        <f>[1]vivienda!AS7</f>
        <v>291668.10990206583</v>
      </c>
      <c r="C9" s="9">
        <f>[1]vivienda!AT7</f>
        <v>14.317709612433246</v>
      </c>
      <c r="D9" s="7">
        <f>[1]vivienda!AU7</f>
        <v>291449.13984958682</v>
      </c>
      <c r="E9" s="9">
        <f>[1]vivienda!AV7</f>
        <v>16.28954663630908</v>
      </c>
      <c r="F9" s="7">
        <f>[1]vivienda!AW7</f>
        <v>0</v>
      </c>
      <c r="G9" s="9">
        <f>[1]vivienda!AX7</f>
        <v>0</v>
      </c>
      <c r="H9" s="7">
        <f>[1]vivienda!AY7</f>
        <v>0</v>
      </c>
      <c r="I9" s="9">
        <f>[1]vivienda!AZ7</f>
        <v>0</v>
      </c>
      <c r="J9" s="7">
        <f>[1]vivienda!BA7</f>
        <v>0</v>
      </c>
      <c r="K9" s="9">
        <f>[1]vivienda!BB7</f>
        <v>0</v>
      </c>
      <c r="L9" s="7">
        <f>[1]vivienda!BC7</f>
        <v>218.97005247902612</v>
      </c>
      <c r="M9" s="9">
        <f>[1]vivienda!BD7</f>
        <v>0.44565001928652942</v>
      </c>
      <c r="N9" s="7">
        <f>[1]vivienda!BE7</f>
        <v>0</v>
      </c>
      <c r="O9" s="9">
        <f>[1]vivienda!BF7</f>
        <v>0</v>
      </c>
      <c r="P9" s="7">
        <f>[1]vivienda!BG7</f>
        <v>0</v>
      </c>
      <c r="Q9" s="9">
        <f>[1]vivienda!BH7</f>
        <v>0</v>
      </c>
      <c r="R9" s="7">
        <f>[1]vivienda!BI7</f>
        <v>0</v>
      </c>
      <c r="S9" s="9">
        <f>[1]vivienda!BJ7</f>
        <v>0</v>
      </c>
    </row>
    <row r="10" spans="1:19" x14ac:dyDescent="0.2">
      <c r="A10" s="10" t="s">
        <v>48</v>
      </c>
      <c r="B10" s="7">
        <f>[1]vivienda!AS8</f>
        <v>189176.86434187237</v>
      </c>
      <c r="C10" s="9">
        <f>[1]vivienda!AT8</f>
        <v>9.2865120219933299</v>
      </c>
      <c r="D10" s="7">
        <f>[1]vivienda!AU8</f>
        <v>188436.23903404624</v>
      </c>
      <c r="E10" s="9">
        <f>[1]vivienda!AV8</f>
        <v>10.531995068847802</v>
      </c>
      <c r="F10" s="7">
        <f>[1]vivienda!AW8</f>
        <v>740.62530782612635</v>
      </c>
      <c r="G10" s="9">
        <f>[1]vivienda!AX8</f>
        <v>26.138801799906293</v>
      </c>
      <c r="H10" s="7">
        <f>[1]vivienda!AY8</f>
        <v>0</v>
      </c>
      <c r="I10" s="9">
        <f>[1]vivienda!AZ8</f>
        <v>0</v>
      </c>
      <c r="J10" s="7">
        <f>[1]vivienda!BA8</f>
        <v>0</v>
      </c>
      <c r="K10" s="9">
        <f>[1]vivienda!BB8</f>
        <v>0</v>
      </c>
      <c r="L10" s="7">
        <f>[1]vivienda!BC8</f>
        <v>0</v>
      </c>
      <c r="M10" s="9">
        <f>[1]vivienda!BD8</f>
        <v>0</v>
      </c>
      <c r="N10" s="7">
        <f>[1]vivienda!BE8</f>
        <v>0</v>
      </c>
      <c r="O10" s="9">
        <f>[1]vivienda!BF8</f>
        <v>0</v>
      </c>
      <c r="P10" s="7">
        <f>[1]vivienda!BG8</f>
        <v>0</v>
      </c>
      <c r="Q10" s="9">
        <f>[1]vivienda!BH8</f>
        <v>0</v>
      </c>
      <c r="R10" s="7">
        <f>[1]vivienda!BI8</f>
        <v>0</v>
      </c>
      <c r="S10" s="9">
        <f>[1]vivienda!BJ8</f>
        <v>0</v>
      </c>
    </row>
    <row r="11" spans="1:19" x14ac:dyDescent="0.2">
      <c r="A11" s="10" t="s">
        <v>49</v>
      </c>
      <c r="B11" s="7">
        <f>[1]vivienda!AS9</f>
        <v>670114.96170462796</v>
      </c>
      <c r="C11" s="9">
        <f>[1]vivienda!AT9</f>
        <v>32.895304981594535</v>
      </c>
      <c r="D11" s="7">
        <f>[1]vivienda!AU9</f>
        <v>661031.59408179368</v>
      </c>
      <c r="E11" s="9">
        <f>[1]vivienda!AV9</f>
        <v>36.946085980649279</v>
      </c>
      <c r="F11" s="7">
        <f>[1]vivienda!AW9</f>
        <v>0</v>
      </c>
      <c r="G11" s="9">
        <f>[1]vivienda!AX9</f>
        <v>0</v>
      </c>
      <c r="H11" s="7">
        <f>[1]vivienda!AY9</f>
        <v>0</v>
      </c>
      <c r="I11" s="9">
        <f>[1]vivienda!AZ9</f>
        <v>0</v>
      </c>
      <c r="J11" s="7">
        <f>[1]vivienda!BA9</f>
        <v>1105.1805926596426</v>
      </c>
      <c r="K11" s="9">
        <f>[1]vivienda!BB9</f>
        <v>1.9517756613615989</v>
      </c>
      <c r="L11" s="7">
        <f>[1]vivienda!BC9</f>
        <v>5893.8743671085922</v>
      </c>
      <c r="M11" s="9">
        <f>[1]vivienda!BD9</f>
        <v>11.995271479536743</v>
      </c>
      <c r="N11" s="7">
        <f>[1]vivienda!BE9</f>
        <v>1620.931535900809</v>
      </c>
      <c r="O11" s="9">
        <f>[1]vivienda!BF9</f>
        <v>2.3601060386899109</v>
      </c>
      <c r="P11" s="7">
        <f>[1]vivienda!BG9</f>
        <v>0</v>
      </c>
      <c r="Q11" s="9">
        <f>[1]vivienda!BH9</f>
        <v>0</v>
      </c>
      <c r="R11" s="7">
        <f>[1]vivienda!BI9</f>
        <v>463.38112716510796</v>
      </c>
      <c r="S11" s="9">
        <f>[1]vivienda!BJ9</f>
        <v>2.4312385199459627</v>
      </c>
    </row>
    <row r="12" spans="1:19" x14ac:dyDescent="0.2">
      <c r="A12" s="8" t="s">
        <v>50</v>
      </c>
      <c r="B12" s="7">
        <f>[1]vivienda!AS10</f>
        <v>886154.36373491737</v>
      </c>
      <c r="C12" s="9">
        <f>[1]vivienda!AT10</f>
        <v>43.500473383968085</v>
      </c>
      <c r="D12" s="7">
        <f>[1]vivienda!AU10</f>
        <v>648261.97938140447</v>
      </c>
      <c r="E12" s="9">
        <f>[1]vivienda!AV10</f>
        <v>36.23237231418576</v>
      </c>
      <c r="F12" s="7">
        <f>[1]vivienda!AW10</f>
        <v>2092.8072018032231</v>
      </c>
      <c r="G12" s="9">
        <f>[1]vivienda!AX10</f>
        <v>73.86119820009371</v>
      </c>
      <c r="H12" s="7">
        <f>[1]vivienda!AY10</f>
        <v>2810.341099564328</v>
      </c>
      <c r="I12" s="9">
        <f>[1]vivienda!AZ10</f>
        <v>100</v>
      </c>
      <c r="J12" s="7">
        <f>[1]vivienda!BA10</f>
        <v>55519.185339265445</v>
      </c>
      <c r="K12" s="9">
        <f>[1]vivienda!BB10</f>
        <v>98.048224338638406</v>
      </c>
      <c r="L12" s="7">
        <f>[1]vivienda!BC10</f>
        <v>43022.136619926263</v>
      </c>
      <c r="M12" s="9">
        <f>[1]vivienda!BD10</f>
        <v>87.559078501176771</v>
      </c>
      <c r="N12" s="7">
        <f>[1]vivienda!BE10</f>
        <v>67059.522194923236</v>
      </c>
      <c r="O12" s="9">
        <f>[1]vivienda!BF10</f>
        <v>97.639893961310051</v>
      </c>
      <c r="P12" s="7">
        <f>[1]vivienda!BG10</f>
        <v>48792.30504775505</v>
      </c>
      <c r="Q12" s="9">
        <f>[1]vivienda!BH10</f>
        <v>100</v>
      </c>
      <c r="R12" s="7">
        <f>[1]vivienda!BI10</f>
        <v>18596.08685030866</v>
      </c>
      <c r="S12" s="9">
        <f>[1]vivienda!BJ10</f>
        <v>97.56876148005405</v>
      </c>
    </row>
    <row r="13" spans="1:19" x14ac:dyDescent="0.2">
      <c r="A13" s="3"/>
      <c r="B13" s="7"/>
      <c r="C13" s="3"/>
      <c r="D13" s="7"/>
      <c r="E13" s="3"/>
      <c r="F13" s="7"/>
      <c r="G13" s="3"/>
      <c r="H13" s="7"/>
      <c r="I13" s="3"/>
      <c r="J13" s="7"/>
      <c r="K13" s="3"/>
      <c r="L13" s="7"/>
      <c r="M13" s="3"/>
      <c r="N13" s="7"/>
      <c r="O13" s="3"/>
      <c r="P13" s="7"/>
      <c r="Q13" s="3"/>
      <c r="R13" s="7"/>
      <c r="S13" s="3"/>
    </row>
    <row r="14" spans="1:19" x14ac:dyDescent="0.2">
      <c r="A14" s="4" t="s">
        <v>70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x14ac:dyDescent="0.2">
      <c r="A15" s="8" t="s">
        <v>51</v>
      </c>
      <c r="B15" s="7">
        <f>[1]vivienda!AS12</f>
        <v>299589.2917523834</v>
      </c>
      <c r="C15" s="11">
        <f>[1]vivienda!AT12</f>
        <v>14.706552882128396</v>
      </c>
      <c r="D15" s="7">
        <f>[1]vivienda!AU12</f>
        <v>217213.78142487979</v>
      </c>
      <c r="E15" s="11">
        <f>[1]vivienda!AV12</f>
        <v>12.140416761551279</v>
      </c>
      <c r="F15" s="7">
        <f>[1]vivienda!AW12</f>
        <v>616.38330361165742</v>
      </c>
      <c r="G15" s="11">
        <f>[1]vivienda!AX12</f>
        <v>21.7539433714018</v>
      </c>
      <c r="H15" s="7">
        <f>[1]vivienda!AY12</f>
        <v>956.71186368147346</v>
      </c>
      <c r="I15" s="11">
        <f>[1]vivienda!AZ12</f>
        <v>34.042553191489368</v>
      </c>
      <c r="J15" s="7">
        <f>[1]vivienda!BA12</f>
        <v>14799.136641322804</v>
      </c>
      <c r="K15" s="11">
        <f>[1]vivienda!BB12</f>
        <v>26.135633305129836</v>
      </c>
      <c r="L15" s="7">
        <f>[1]vivienda!BC12</f>
        <v>14968.680040628215</v>
      </c>
      <c r="M15" s="11">
        <f>[1]vivienda!BD12</f>
        <v>30.464405854945891</v>
      </c>
      <c r="N15" s="7">
        <f>[1]vivienda!BE12</f>
        <v>23110.570957055606</v>
      </c>
      <c r="O15" s="11">
        <f>[1]vivienda!BF12</f>
        <v>33.649415083411846</v>
      </c>
      <c r="P15" s="7">
        <f>[1]vivienda!BG12</f>
        <v>20330.127103231334</v>
      </c>
      <c r="Q15" s="11">
        <f>[1]vivienda!BH12</f>
        <v>41.666666666666799</v>
      </c>
      <c r="R15" s="7">
        <f>[1]vivienda!BI12</f>
        <v>7593.900417971694</v>
      </c>
      <c r="S15" s="11">
        <f>[1]vivienda!BJ12</f>
        <v>39.843191987031659</v>
      </c>
    </row>
    <row r="16" spans="1:19" x14ac:dyDescent="0.2">
      <c r="A16" s="8" t="s">
        <v>52</v>
      </c>
      <c r="B16" s="7">
        <f>[1]vivienda!AS13</f>
        <v>1171796.6511882665</v>
      </c>
      <c r="C16" s="11">
        <f>[1]vivienda!AT13</f>
        <v>57.522381113823982</v>
      </c>
      <c r="D16" s="7">
        <f>[1]vivienda!AU13</f>
        <v>1015682.7914015269</v>
      </c>
      <c r="E16" s="11">
        <f>[1]vivienda!AV13</f>
        <v>56.768094106472333</v>
      </c>
      <c r="F16" s="7">
        <f>[1]vivienda!AW13</f>
        <v>2217.0492060176916</v>
      </c>
      <c r="G16" s="11">
        <f>[1]vivienda!AX13</f>
        <v>78.246056628598197</v>
      </c>
      <c r="H16" s="7">
        <f>[1]vivienda!AY13</f>
        <v>1853.6292358828546</v>
      </c>
      <c r="I16" s="11">
        <f>[1]vivienda!AZ13</f>
        <v>65.957446808510639</v>
      </c>
      <c r="J16" s="7">
        <f>[1]vivienda!BA13</f>
        <v>38462.297894708208</v>
      </c>
      <c r="K16" s="11">
        <f>[1]vivienda!BB13</f>
        <v>67.925348499174959</v>
      </c>
      <c r="L16" s="7">
        <f>[1]vivienda!BC13</f>
        <v>30400.265535361967</v>
      </c>
      <c r="M16" s="11">
        <f>[1]vivienda!BD13</f>
        <v>61.870921474284025</v>
      </c>
      <c r="N16" s="7">
        <f>[1]vivienda!BE13</f>
        <v>44672.965401567075</v>
      </c>
      <c r="O16" s="11">
        <f>[1]vivienda!BF13</f>
        <v>65.04465677622288</v>
      </c>
      <c r="P16" s="7">
        <f>[1]vivienda!BG13</f>
        <v>28163.205487123403</v>
      </c>
      <c r="Q16" s="11">
        <f>[1]vivienda!BH13</f>
        <v>57.720588235294287</v>
      </c>
      <c r="R16" s="7">
        <f>[1]vivienda!BI13</f>
        <v>10344.447026055934</v>
      </c>
      <c r="S16" s="11">
        <f>[1]vivienda!BJ13</f>
        <v>54.27458436028725</v>
      </c>
    </row>
    <row r="17" spans="1:19" x14ac:dyDescent="0.2">
      <c r="A17" s="8" t="s">
        <v>53</v>
      </c>
      <c r="B17" s="7">
        <f>[1]vivienda!AS14</f>
        <v>408160.71521462355</v>
      </c>
      <c r="C17" s="11">
        <f>[1]vivienda!AT14</f>
        <v>20.036220612559511</v>
      </c>
      <c r="D17" s="7">
        <f>[1]vivienda!AU14</f>
        <v>401345.16068561503</v>
      </c>
      <c r="E17" s="11">
        <f>[1]vivienda!AV14</f>
        <v>22.431806508742234</v>
      </c>
      <c r="F17" s="7">
        <f>[1]vivienda!AW14</f>
        <v>0</v>
      </c>
      <c r="G17" s="11">
        <f>[1]vivienda!AX14</f>
        <v>0</v>
      </c>
      <c r="H17" s="7">
        <f>[1]vivienda!AY14</f>
        <v>0</v>
      </c>
      <c r="I17" s="11">
        <f>[1]vivienda!AZ14</f>
        <v>0</v>
      </c>
      <c r="J17" s="7">
        <f>[1]vivienda!BA14</f>
        <v>1853.6292358828546</v>
      </c>
      <c r="K17" s="11">
        <f>[1]vivienda!BB14</f>
        <v>3.2735540705415116</v>
      </c>
      <c r="L17" s="7">
        <f>[1]vivienda!BC14</f>
        <v>3108.2960572427273</v>
      </c>
      <c r="M17" s="11">
        <f>[1]vivienda!BD14</f>
        <v>6.3260349174513095</v>
      </c>
      <c r="N17" s="7">
        <f>[1]vivienda!BE14</f>
        <v>896.91737220138134</v>
      </c>
      <c r="O17" s="11">
        <f>[1]vivienda!BF14</f>
        <v>1.3059281403652712</v>
      </c>
      <c r="P17" s="7">
        <f>[1]vivienda!BG14</f>
        <v>298.97245740046043</v>
      </c>
      <c r="Q17" s="11">
        <f>[1]vivienda!BH14</f>
        <v>0.61274509803921684</v>
      </c>
      <c r="R17" s="7">
        <f>[1]vivienda!BI14</f>
        <v>657.73940628101298</v>
      </c>
      <c r="S17" s="11">
        <f>[1]vivienda!BJ14</f>
        <v>3.4509851327350267</v>
      </c>
    </row>
    <row r="18" spans="1:19" x14ac:dyDescent="0.2">
      <c r="A18" s="8" t="s">
        <v>54</v>
      </c>
      <c r="B18" s="7">
        <f>[1]vivienda!AS15</f>
        <v>145719.70764252599</v>
      </c>
      <c r="C18" s="11">
        <f>[1]vivienda!AT15</f>
        <v>7.1532416057926369</v>
      </c>
      <c r="D18" s="7">
        <f>[1]vivienda!AU15</f>
        <v>143388.25740646906</v>
      </c>
      <c r="E18" s="11">
        <f>[1]vivienda!AV15</f>
        <v>8.0141931704695004</v>
      </c>
      <c r="F18" s="7">
        <f>[1]vivienda!AW15</f>
        <v>0</v>
      </c>
      <c r="G18" s="11">
        <f>[1]vivienda!AX15</f>
        <v>0</v>
      </c>
      <c r="H18" s="7">
        <f>[1]vivienda!AY15</f>
        <v>0</v>
      </c>
      <c r="I18" s="11">
        <f>[1]vivienda!AZ15</f>
        <v>0</v>
      </c>
      <c r="J18" s="7">
        <f>[1]vivienda!BA15</f>
        <v>1210.3297026108341</v>
      </c>
      <c r="K18" s="11">
        <f>[1]vivienda!BB15</f>
        <v>2.1374715331310132</v>
      </c>
      <c r="L18" s="7">
        <f>[1]vivienda!BC15</f>
        <v>657.73940628101298</v>
      </c>
      <c r="M18" s="11">
        <f>[1]vivienda!BD15</f>
        <v>1.338637753318894</v>
      </c>
      <c r="N18" s="7">
        <f>[1]vivienda!BE15</f>
        <v>0</v>
      </c>
      <c r="O18" s="11">
        <f>[1]vivienda!BF15</f>
        <v>0</v>
      </c>
      <c r="P18" s="7">
        <f>[1]vivienda!BG15</f>
        <v>0</v>
      </c>
      <c r="Q18" s="11">
        <f>[1]vivienda!BH15</f>
        <v>0</v>
      </c>
      <c r="R18" s="7">
        <f>[1]vivienda!BI15</f>
        <v>463.38112716510796</v>
      </c>
      <c r="S18" s="11">
        <f>[1]vivienda!BJ15</f>
        <v>2.4312385199459627</v>
      </c>
    </row>
    <row r="19" spans="1:19" x14ac:dyDescent="0.2">
      <c r="A19" s="8" t="s">
        <v>55</v>
      </c>
      <c r="B19" s="7">
        <f>[1]vivienda!AS16</f>
        <v>11847.933885693001</v>
      </c>
      <c r="C19" s="11">
        <f>[1]vivienda!AT16</f>
        <v>0.58160378568510329</v>
      </c>
      <c r="D19" s="7">
        <f>[1]vivienda!AU16</f>
        <v>11548.961428292539</v>
      </c>
      <c r="E19" s="11">
        <f>[1]vivienda!AV16</f>
        <v>0.64548945275390468</v>
      </c>
      <c r="F19" s="7">
        <f>[1]vivienda!AW16</f>
        <v>0</v>
      </c>
      <c r="G19" s="11">
        <f>[1]vivienda!AX16</f>
        <v>0</v>
      </c>
      <c r="H19" s="7">
        <f>[1]vivienda!AY16</f>
        <v>0</v>
      </c>
      <c r="I19" s="11">
        <f>[1]vivienda!AZ16</f>
        <v>0</v>
      </c>
      <c r="J19" s="7">
        <f>[1]vivienda!BA16</f>
        <v>298.97245740046043</v>
      </c>
      <c r="K19" s="11">
        <f>[1]vivienda!BB16</f>
        <v>0.52799259202282456</v>
      </c>
      <c r="L19" s="7">
        <f>[1]vivienda!BC16</f>
        <v>0</v>
      </c>
      <c r="M19" s="11">
        <f>[1]vivienda!BD16</f>
        <v>0</v>
      </c>
      <c r="N19" s="7">
        <f>[1]vivienda!BE16</f>
        <v>0</v>
      </c>
      <c r="O19" s="11">
        <f>[1]vivienda!BF16</f>
        <v>0</v>
      </c>
      <c r="P19" s="7">
        <f>[1]vivienda!BG16</f>
        <v>0</v>
      </c>
      <c r="Q19" s="11">
        <f>[1]vivienda!BH16</f>
        <v>0</v>
      </c>
      <c r="R19" s="7">
        <f>[1]vivienda!BI16</f>
        <v>0</v>
      </c>
      <c r="S19" s="11">
        <f>[1]vivienda!BJ16</f>
        <v>0</v>
      </c>
    </row>
    <row r="20" spans="1:19" x14ac:dyDescent="0.2">
      <c r="A20" s="3"/>
      <c r="B20" s="7"/>
      <c r="C20" s="3"/>
      <c r="D20" s="7"/>
      <c r="E20" s="3"/>
      <c r="F20" s="7"/>
      <c r="G20" s="3"/>
      <c r="H20" s="7"/>
      <c r="I20" s="3"/>
      <c r="J20" s="7"/>
      <c r="K20" s="3"/>
      <c r="L20" s="7"/>
      <c r="M20" s="3"/>
      <c r="N20" s="7"/>
      <c r="O20" s="3"/>
      <c r="P20" s="7"/>
      <c r="Q20" s="3"/>
      <c r="R20" s="7"/>
      <c r="S20" s="3"/>
    </row>
    <row r="21" spans="1:19" x14ac:dyDescent="0.2">
      <c r="A21" s="29" t="s">
        <v>71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2">
      <c r="A22" s="8" t="s">
        <v>56</v>
      </c>
      <c r="B22" s="7">
        <f>[1]vivienda!AS18</f>
        <v>1372615.5655590224</v>
      </c>
      <c r="C22" s="11">
        <f>[1]vivienda!AT18</f>
        <v>67.380390279138695</v>
      </c>
      <c r="D22" s="7">
        <f>[1]vivienda!AU18</f>
        <v>1184771.2270690913</v>
      </c>
      <c r="E22" s="11">
        <f>[1]vivienda!AV18</f>
        <v>66.218710292503403</v>
      </c>
      <c r="F22" s="7">
        <f>[1]vivienda!AW18</f>
        <v>2235.4875948284284</v>
      </c>
      <c r="G22" s="11">
        <f>[1]vivienda!AX18</f>
        <v>78.896800514258942</v>
      </c>
      <c r="H22" s="7">
        <f>[1]vivienda!AY18</f>
        <v>1853.6292358828546</v>
      </c>
      <c r="I22" s="11">
        <f>[1]vivienda!AZ18</f>
        <v>65.957446808510639</v>
      </c>
      <c r="J22" s="7">
        <f>[1]vivienda!BA18</f>
        <v>44397.409923968349</v>
      </c>
      <c r="K22" s="11">
        <f>[1]vivienda!BB18</f>
        <v>78.406899915389388</v>
      </c>
      <c r="L22" s="7">
        <f>[1]vivienda!BC18</f>
        <v>34486.768217875295</v>
      </c>
      <c r="M22" s="11">
        <f>[1]vivienda!BD18</f>
        <v>70.187812202759119</v>
      </c>
      <c r="N22" s="7">
        <f>[1]vivienda!BE18</f>
        <v>52655.530014159369</v>
      </c>
      <c r="O22" s="11">
        <f>[1]vivienda!BF18</f>
        <v>76.667417225473784</v>
      </c>
      <c r="P22" s="7">
        <f>[1]vivienda!BG18</f>
        <v>38806.624970579745</v>
      </c>
      <c r="Q22" s="11">
        <f>[1]vivienda!BH18</f>
        <v>79.534313725490307</v>
      </c>
      <c r="R22" s="7">
        <f>[1]vivienda!BI18</f>
        <v>13408.888532605055</v>
      </c>
      <c r="S22" s="11">
        <f>[1]vivienda!BJ18</f>
        <v>70.35290045059449</v>
      </c>
    </row>
    <row r="23" spans="1:19" x14ac:dyDescent="0.2">
      <c r="A23" s="8" t="s">
        <v>57</v>
      </c>
      <c r="B23" s="7">
        <f>[1]vivienda!AS19</f>
        <v>664498.73412449879</v>
      </c>
      <c r="C23" s="11">
        <f>[1]vivienda!AT19</f>
        <v>32.619609720852353</v>
      </c>
      <c r="D23" s="7">
        <f>[1]vivienda!AU19</f>
        <v>604407.72527772083</v>
      </c>
      <c r="E23" s="11">
        <f>[1]vivienda!AV19</f>
        <v>33.78128970748746</v>
      </c>
      <c r="F23" s="7">
        <f>[1]vivienda!AW19</f>
        <v>597.94491480092086</v>
      </c>
      <c r="G23" s="11">
        <f>[1]vivienda!AX19</f>
        <v>21.103199485741062</v>
      </c>
      <c r="H23" s="7">
        <f>[1]vivienda!AY19</f>
        <v>956.71186368147346</v>
      </c>
      <c r="I23" s="11">
        <f>[1]vivienda!AZ19</f>
        <v>34.042553191489368</v>
      </c>
      <c r="J23" s="7">
        <f>[1]vivienda!BA19</f>
        <v>12226.956007956776</v>
      </c>
      <c r="K23" s="11">
        <f>[1]vivienda!BB19</f>
        <v>21.593100084610679</v>
      </c>
      <c r="L23" s="7">
        <f>[1]vivienda!BC19</f>
        <v>14648.212821638615</v>
      </c>
      <c r="M23" s="11">
        <f>[1]vivienda!BD19</f>
        <v>29.81218779724097</v>
      </c>
      <c r="N23" s="7">
        <f>[1]vivienda!BE19</f>
        <v>16024.923716664693</v>
      </c>
      <c r="O23" s="11">
        <f>[1]vivienda!BF19</f>
        <v>23.332582774526198</v>
      </c>
      <c r="P23" s="7">
        <f>[1]vivienda!BG19</f>
        <v>9985.6800771753824</v>
      </c>
      <c r="Q23" s="11">
        <f>[1]vivienda!BH19</f>
        <v>20.465686274509849</v>
      </c>
      <c r="R23" s="7">
        <f>[1]vivienda!BI19</f>
        <v>5650.579444868702</v>
      </c>
      <c r="S23" s="11">
        <f>[1]vivienda!BJ19</f>
        <v>29.647099549405453</v>
      </c>
    </row>
    <row r="24" spans="1:19" x14ac:dyDescent="0.2">
      <c r="A24" s="3"/>
      <c r="B24" s="7"/>
      <c r="C24" s="3"/>
      <c r="D24" s="7"/>
      <c r="E24" s="3"/>
      <c r="F24" s="7"/>
      <c r="G24" s="3"/>
      <c r="H24" s="7"/>
      <c r="I24" s="3"/>
      <c r="J24" s="7"/>
      <c r="K24" s="3"/>
      <c r="L24" s="7"/>
      <c r="M24" s="3"/>
      <c r="N24" s="7"/>
      <c r="O24" s="3"/>
      <c r="P24" s="7"/>
      <c r="Q24" s="3"/>
      <c r="R24" s="7"/>
      <c r="S24" s="3"/>
    </row>
    <row r="25" spans="1:19" x14ac:dyDescent="0.2">
      <c r="A25" s="4" t="s">
        <v>58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x14ac:dyDescent="0.2">
      <c r="A26" s="8" t="s">
        <v>59</v>
      </c>
      <c r="B26" s="7">
        <f>[1]vivienda!AS21</f>
        <v>403645.85474563891</v>
      </c>
      <c r="C26" s="11">
        <f>[1]vivienda!AT21</f>
        <v>19.814590413915987</v>
      </c>
      <c r="D26" s="7">
        <f>[1]vivienda!AU21</f>
        <v>273226.97015301394</v>
      </c>
      <c r="E26" s="11">
        <f>[1]vivienda!AV21</f>
        <v>15.271081173552</v>
      </c>
      <c r="F26" s="7">
        <f>[1]vivienda!AW21</f>
        <v>896.91737220138134</v>
      </c>
      <c r="G26" s="11">
        <f>[1]vivienda!AX21</f>
        <v>31.654799228611591</v>
      </c>
      <c r="H26" s="7">
        <f>[1]vivienda!AY21</f>
        <v>1853.6292358828546</v>
      </c>
      <c r="I26" s="11">
        <f>[1]vivienda!AZ21</f>
        <v>65.957446808510639</v>
      </c>
      <c r="J26" s="7">
        <f>[1]vivienda!BA21</f>
        <v>26100.295531060234</v>
      </c>
      <c r="K26" s="11">
        <f>[1]vivienda!BB21</f>
        <v>46.093753283592648</v>
      </c>
      <c r="L26" s="7">
        <f>[1]vivienda!BC21</f>
        <v>21260.800262746408</v>
      </c>
      <c r="M26" s="11">
        <f>[1]vivienda!BD21</f>
        <v>43.270191242464676</v>
      </c>
      <c r="N26" s="7">
        <f>[1]vivienda!BE21</f>
        <v>38510.892646148466</v>
      </c>
      <c r="O26" s="11">
        <f>[1]vivienda!BF21</f>
        <v>56.072565852698517</v>
      </c>
      <c r="P26" s="7">
        <f>[1]vivienda!BG21</f>
        <v>33156.045525711095</v>
      </c>
      <c r="Q26" s="11">
        <f>[1]vivienda!BH21</f>
        <v>67.953431372549218</v>
      </c>
      <c r="R26" s="7">
        <f>[1]vivienda!BI21</f>
        <v>8640.3040188733066</v>
      </c>
      <c r="S26" s="11">
        <f>[1]vivienda!BJ21</f>
        <v>45.333395607291941</v>
      </c>
    </row>
    <row r="27" spans="1:19" x14ac:dyDescent="0.2">
      <c r="A27" s="8" t="s">
        <v>60</v>
      </c>
      <c r="B27" s="7">
        <f>[1]vivienda!AS22</f>
        <v>401932.88527601067</v>
      </c>
      <c r="C27" s="11">
        <f>[1]vivienda!AT22</f>
        <v>19.730502374776787</v>
      </c>
      <c r="D27" s="7">
        <f>[1]vivienda!AU22</f>
        <v>337296.07875939563</v>
      </c>
      <c r="E27" s="11">
        <f>[1]vivienda!AV22</f>
        <v>18.852003502329584</v>
      </c>
      <c r="F27" s="7">
        <f>[1]vivienda!AW22</f>
        <v>298.97245740046043</v>
      </c>
      <c r="G27" s="11">
        <f>[1]vivienda!AX22</f>
        <v>10.551599742870531</v>
      </c>
      <c r="H27" s="7">
        <f>[1]vivienda!AY22</f>
        <v>0</v>
      </c>
      <c r="I27" s="11">
        <f>[1]vivienda!AZ22</f>
        <v>0</v>
      </c>
      <c r="J27" s="7">
        <f>[1]vivienda!BA22</f>
        <v>13109.433507149171</v>
      </c>
      <c r="K27" s="11">
        <f>[1]vivienda!BB22</f>
        <v>23.151576695639449</v>
      </c>
      <c r="L27" s="7">
        <f>[1]vivienda!BC22</f>
        <v>15387.989358786002</v>
      </c>
      <c r="M27" s="11">
        <f>[1]vivienda!BD22</f>
        <v>31.317788331720603</v>
      </c>
      <c r="N27" s="7">
        <f>[1]vivienda!BE22</f>
        <v>17991.755486470902</v>
      </c>
      <c r="O27" s="11">
        <f>[1]vivienda!BF22</f>
        <v>26.196325896426231</v>
      </c>
      <c r="P27" s="7">
        <f>[1]vivienda!BG22</f>
        <v>10703.213974936489</v>
      </c>
      <c r="Q27" s="11">
        <f>[1]vivienda!BH22</f>
        <v>21.936274509803972</v>
      </c>
      <c r="R27" s="7">
        <f>[1]vivienda!BI22</f>
        <v>7145.4417318710039</v>
      </c>
      <c r="S27" s="11">
        <f>[1]vivienda!BJ22</f>
        <v>37.490247578348693</v>
      </c>
    </row>
    <row r="28" spans="1:19" x14ac:dyDescent="0.2">
      <c r="A28" s="8" t="s">
        <v>61</v>
      </c>
      <c r="B28" s="7">
        <f>[1]vivienda!AS23</f>
        <v>407171.09927912266</v>
      </c>
      <c r="C28" s="11">
        <f>[1]vivienda!AT23</f>
        <v>19.987641309196192</v>
      </c>
      <c r="D28" s="7">
        <f>[1]vivienda!AU23</f>
        <v>376175.31851234281</v>
      </c>
      <c r="E28" s="11">
        <f>[1]vivienda!AV23</f>
        <v>21.025024803633567</v>
      </c>
      <c r="F28" s="7">
        <f>[1]vivienda!AW23</f>
        <v>616.38330361165742</v>
      </c>
      <c r="G28" s="11">
        <f>[1]vivienda!AX23</f>
        <v>21.7539433714018</v>
      </c>
      <c r="H28" s="7">
        <f>[1]vivienda!AY23</f>
        <v>298.97245740046043</v>
      </c>
      <c r="I28" s="11">
        <f>[1]vivienda!AZ23</f>
        <v>10.638297872340425</v>
      </c>
      <c r="J28" s="7">
        <f>[1]vivienda!BA23</f>
        <v>9716.6048655149661</v>
      </c>
      <c r="K28" s="11">
        <f>[1]vivienda!BB23</f>
        <v>17.159759240741799</v>
      </c>
      <c r="L28" s="7">
        <f>[1]vivienda!BC23</f>
        <v>7617.9668729866817</v>
      </c>
      <c r="M28" s="11">
        <f>[1]vivienda!BD23</f>
        <v>15.504161621351574</v>
      </c>
      <c r="N28" s="7">
        <f>[1]vivienda!BE23</f>
        <v>7095.2738223969054</v>
      </c>
      <c r="O28" s="11">
        <f>[1]vivienda!BF23</f>
        <v>10.330848788805421</v>
      </c>
      <c r="P28" s="7">
        <f>[1]vivienda!BG23</f>
        <v>3139.2108027048353</v>
      </c>
      <c r="Q28" s="11">
        <f>[1]vivienda!BH23</f>
        <v>6.4338235294117778</v>
      </c>
      <c r="R28" s="7">
        <f>[1]vivienda!BI23</f>
        <v>2511.3686421638677</v>
      </c>
      <c r="S28" s="11">
        <f>[1]vivienda!BJ23</f>
        <v>13.176488688624646</v>
      </c>
    </row>
    <row r="29" spans="1:19" x14ac:dyDescent="0.2">
      <c r="A29" s="8" t="s">
        <v>62</v>
      </c>
      <c r="B29" s="7">
        <f>[1]vivienda!AS24</f>
        <v>406105.5344258314</v>
      </c>
      <c r="C29" s="11">
        <f>[1]vivienda!AT24</f>
        <v>19.935333745823009</v>
      </c>
      <c r="D29" s="7">
        <f>[1]vivienda!AU24</f>
        <v>393041.34645847609</v>
      </c>
      <c r="E29" s="11">
        <f>[1]vivienda!AV24</f>
        <v>21.967693390473862</v>
      </c>
      <c r="F29" s="7">
        <f>[1]vivienda!AW24</f>
        <v>722.18691901538978</v>
      </c>
      <c r="G29" s="11">
        <f>[1]vivienda!AX24</f>
        <v>25.488057914245555</v>
      </c>
      <c r="H29" s="7">
        <f>[1]vivienda!AY24</f>
        <v>298.97245740046043</v>
      </c>
      <c r="I29" s="11">
        <f>[1]vivienda!AZ24</f>
        <v>10.638297872340425</v>
      </c>
      <c r="J29" s="7">
        <f>[1]vivienda!BA24</f>
        <v>3811.3900819948399</v>
      </c>
      <c r="K29" s="11">
        <f>[1]vivienda!BB24</f>
        <v>6.7310070837295868</v>
      </c>
      <c r="L29" s="7">
        <f>[1]vivienda!BC24</f>
        <v>3044.4925548520127</v>
      </c>
      <c r="M29" s="11">
        <f>[1]vivienda!BD24</f>
        <v>6.1961813975335867</v>
      </c>
      <c r="N29" s="7">
        <f>[1]vivienda!BE24</f>
        <v>3527.8749973254335</v>
      </c>
      <c r="O29" s="11">
        <f>[1]vivienda!BF24</f>
        <v>5.1366506854367344</v>
      </c>
      <c r="P29" s="7">
        <f>[1]vivienda!BG24</f>
        <v>896.91737220138134</v>
      </c>
      <c r="Q29" s="11">
        <f>[1]vivienda!BH24</f>
        <v>1.8382352941176505</v>
      </c>
      <c r="R29" s="7">
        <f>[1]vivienda!BI24</f>
        <v>762.35358456556833</v>
      </c>
      <c r="S29" s="11">
        <f>[1]vivienda!BJ24</f>
        <v>3.9998681257346109</v>
      </c>
    </row>
    <row r="30" spans="1:19" x14ac:dyDescent="0.2">
      <c r="A30" s="8" t="s">
        <v>63</v>
      </c>
      <c r="B30" s="7">
        <f>[1]vivienda!AS25</f>
        <v>407983.82679042476</v>
      </c>
      <c r="C30" s="11">
        <f>[1]vivienda!AT25</f>
        <v>20.027537328355663</v>
      </c>
      <c r="D30" s="7">
        <f>[1]vivienda!AU25</f>
        <v>400120.85116079252</v>
      </c>
      <c r="E30" s="11">
        <f>[1]vivienda!AV25</f>
        <v>22.36337794136967</v>
      </c>
      <c r="F30" s="7">
        <f>[1]vivienda!AW25</f>
        <v>298.97245740046043</v>
      </c>
      <c r="G30" s="11">
        <f>[1]vivienda!AX25</f>
        <v>10.551599742870531</v>
      </c>
      <c r="H30" s="7">
        <f>[1]vivienda!AY25</f>
        <v>358.76694888055255</v>
      </c>
      <c r="I30" s="11">
        <f>[1]vivienda!AZ25</f>
        <v>12.765957446808512</v>
      </c>
      <c r="J30" s="7">
        <f>[1]vivienda!BA25</f>
        <v>3886.6419462059853</v>
      </c>
      <c r="K30" s="11">
        <f>[1]vivienda!BB25</f>
        <v>6.8639036962967177</v>
      </c>
      <c r="L30" s="7">
        <f>[1]vivienda!BC25</f>
        <v>1464.9650412622561</v>
      </c>
      <c r="M30" s="11">
        <f>[1]vivienda!BD25</f>
        <v>2.9815113596648097</v>
      </c>
      <c r="N30" s="7">
        <f>[1]vivienda!BE25</f>
        <v>1255.6843210819338</v>
      </c>
      <c r="O30" s="11">
        <f>[1]vivienda!BF25</f>
        <v>1.8282993965113798</v>
      </c>
      <c r="P30" s="7">
        <f>[1]vivienda!BG25</f>
        <v>597.94491480092086</v>
      </c>
      <c r="Q30" s="11">
        <f>[1]vivienda!BH25</f>
        <v>1.2254901960784337</v>
      </c>
      <c r="R30" s="7">
        <f>[1]vivienda!BI25</f>
        <v>0</v>
      </c>
      <c r="S30" s="11">
        <f>[1]vivienda!BJ25</f>
        <v>0</v>
      </c>
    </row>
    <row r="31" spans="1:19" x14ac:dyDescent="0.2">
      <c r="A31" s="12" t="s">
        <v>64</v>
      </c>
      <c r="B31" s="13">
        <f>[1]vivienda!AS26</f>
        <v>10275.099166507352</v>
      </c>
      <c r="C31" s="14">
        <f>[1]vivienda!AT26</f>
        <v>0.5043948279241246</v>
      </c>
      <c r="D31" s="13">
        <f>[1]vivienda!AU26</f>
        <v>9318.3873028258768</v>
      </c>
      <c r="E31" s="14">
        <f>[1]vivienda!AV26</f>
        <v>0.52081918863411503</v>
      </c>
      <c r="F31" s="13">
        <f>[1]vivienda!AW26</f>
        <v>0</v>
      </c>
      <c r="G31" s="14">
        <f>[1]vivienda!AX26</f>
        <v>0</v>
      </c>
      <c r="H31" s="13">
        <f>[1]vivienda!AY26</f>
        <v>0</v>
      </c>
      <c r="I31" s="14">
        <f>[1]vivienda!AZ26</f>
        <v>0</v>
      </c>
      <c r="J31" s="13">
        <f>[1]vivienda!BA26</f>
        <v>0</v>
      </c>
      <c r="K31" s="14">
        <f>[1]vivienda!BB26</f>
        <v>0</v>
      </c>
      <c r="L31" s="13">
        <f>[1]vivienda!BC26</f>
        <v>358.76694888055255</v>
      </c>
      <c r="M31" s="14">
        <f>[1]vivienda!BD26</f>
        <v>0.73016604726485135</v>
      </c>
      <c r="N31" s="13">
        <f>[1]vivienda!BE26</f>
        <v>298.97245740046043</v>
      </c>
      <c r="O31" s="14">
        <f>[1]vivienda!BF26</f>
        <v>0.43530938012175702</v>
      </c>
      <c r="P31" s="13">
        <f>[1]vivienda!BG26</f>
        <v>298.97245740046043</v>
      </c>
      <c r="Q31" s="14">
        <f>[1]vivienda!BH26</f>
        <v>0.61274509803921684</v>
      </c>
      <c r="R31" s="13">
        <f>[1]vivienda!BI26</f>
        <v>0</v>
      </c>
      <c r="S31" s="14">
        <f>[1]vivienda!BJ26</f>
        <v>0</v>
      </c>
    </row>
    <row r="32" spans="1:19" x14ac:dyDescent="0.2">
      <c r="A32" s="1" t="str">
        <f>Cuadro02!A32</f>
        <v>Fuente: Instituto Nacional de Estadística (INE). LVIII Encuesta Permanente de Hogares de Propósitos Múltiples, Junio 2017.</v>
      </c>
      <c r="B32" s="32"/>
      <c r="C32" s="34"/>
      <c r="D32" s="32"/>
      <c r="E32" s="34"/>
      <c r="F32" s="32"/>
      <c r="G32" s="34"/>
      <c r="H32" s="32"/>
      <c r="I32" s="34"/>
      <c r="J32" s="32"/>
      <c r="K32" s="34"/>
      <c r="L32" s="32"/>
      <c r="M32" s="34"/>
      <c r="N32" s="32"/>
      <c r="O32" s="34"/>
      <c r="P32" s="32"/>
      <c r="Q32" s="34"/>
      <c r="R32" s="32"/>
      <c r="S32" s="34"/>
    </row>
    <row r="33" spans="1:1" x14ac:dyDescent="0.2">
      <c r="A33" s="28" t="s">
        <v>27</v>
      </c>
    </row>
    <row r="34" spans="1:1" x14ac:dyDescent="0.2">
      <c r="A34" s="28" t="s">
        <v>28</v>
      </c>
    </row>
  </sheetData>
  <mergeCells count="11">
    <mergeCell ref="P3:Q3"/>
    <mergeCell ref="A1:S1"/>
    <mergeCell ref="B3:C3"/>
    <mergeCell ref="R3:S3"/>
    <mergeCell ref="D3:E3"/>
    <mergeCell ref="F3:G3"/>
    <mergeCell ref="H3:I3"/>
    <mergeCell ref="J3:K3"/>
    <mergeCell ref="A3:A4"/>
    <mergeCell ref="L3:M3"/>
    <mergeCell ref="N3:O3"/>
  </mergeCells>
  <phoneticPr fontId="2" type="noConversion"/>
  <printOptions horizontalCentered="1" verticalCentered="1"/>
  <pageMargins left="0.54" right="0" top="0" bottom="0" header="0" footer="0"/>
  <pageSetup paperSize="9" scale="86" orientation="landscape" r:id="rId1"/>
  <headerFooter alignWithMargins="0">
    <oddFooter>&amp;L&amp;Z&amp;F+&amp;F+&amp;A&amp;R&amp;D+&amp;T</oddFooter>
  </headerFooter>
  <ignoredErrors>
    <ignoredError sqref="F5:S5 D8:S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43"/>
  <sheetViews>
    <sheetView topLeftCell="A31" workbookViewId="0">
      <selection activeCell="A3" sqref="A3:A4"/>
    </sheetView>
  </sheetViews>
  <sheetFormatPr baseColWidth="10" defaultRowHeight="12.75" x14ac:dyDescent="0.2"/>
  <cols>
    <col min="1" max="1" width="19.5703125" customWidth="1"/>
    <col min="2" max="2" width="10" customWidth="1"/>
    <col min="3" max="3" width="10.140625" customWidth="1"/>
    <col min="4" max="4" width="6.5703125" bestFit="1" customWidth="1"/>
    <col min="5" max="5" width="7" customWidth="1"/>
    <col min="7" max="7" width="6.140625" bestFit="1" customWidth="1"/>
    <col min="11" max="11" width="6.140625" bestFit="1" customWidth="1"/>
  </cols>
  <sheetData>
    <row r="1" spans="1:13" x14ac:dyDescent="0.2">
      <c r="A1" s="49" t="s">
        <v>72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2">
      <c r="A3" s="50" t="s">
        <v>0</v>
      </c>
      <c r="B3" s="50" t="s">
        <v>29</v>
      </c>
      <c r="C3" s="51" t="s">
        <v>40</v>
      </c>
      <c r="D3" s="51"/>
      <c r="E3" s="51"/>
      <c r="F3" s="51" t="s">
        <v>29</v>
      </c>
      <c r="G3" s="51"/>
      <c r="H3" s="51"/>
      <c r="I3" s="51"/>
      <c r="J3" s="51" t="s">
        <v>30</v>
      </c>
      <c r="K3" s="51"/>
      <c r="L3" s="51"/>
      <c r="M3" s="51"/>
    </row>
    <row r="4" spans="1:13" ht="33.75" x14ac:dyDescent="0.2">
      <c r="A4" s="50"/>
      <c r="B4" s="50"/>
      <c r="C4" s="19" t="s">
        <v>31</v>
      </c>
      <c r="D4" s="19" t="s">
        <v>32</v>
      </c>
      <c r="E4" s="19" t="s">
        <v>33</v>
      </c>
      <c r="F4" s="19" t="s">
        <v>34</v>
      </c>
      <c r="G4" s="19" t="s">
        <v>35</v>
      </c>
      <c r="H4" s="19" t="s">
        <v>36</v>
      </c>
      <c r="I4" s="19" t="s">
        <v>37</v>
      </c>
      <c r="J4" s="19" t="s">
        <v>34</v>
      </c>
      <c r="K4" s="19" t="s">
        <v>35</v>
      </c>
      <c r="L4" s="19" t="s">
        <v>36</v>
      </c>
      <c r="M4" s="19" t="s">
        <v>37</v>
      </c>
    </row>
    <row r="5" spans="1:13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">
      <c r="A6" s="29" t="s">
        <v>44</v>
      </c>
      <c r="B6" s="31">
        <f>[1]vivienda!C33</f>
        <v>2060165.4762680647</v>
      </c>
      <c r="C6" s="21">
        <f>[1]vivienda!D33</f>
        <v>135488.08819451774</v>
      </c>
      <c r="D6" s="22">
        <f>+C6/C$6*100</f>
        <v>100</v>
      </c>
      <c r="E6" s="22">
        <f>+C6/B6*100</f>
        <v>6.5765633758677886</v>
      </c>
      <c r="F6" s="22">
        <f>[1]vivienda!E33</f>
        <v>4.3006158260479612</v>
      </c>
      <c r="G6" s="22">
        <f>[1]vivienda!F33</f>
        <v>3.7169000040136306</v>
      </c>
      <c r="H6" s="22">
        <f>[1]vivienda!G33</f>
        <v>1.8540357765499347</v>
      </c>
      <c r="I6" s="22">
        <f>[1]vivienda!H33</f>
        <v>1.4678576236015299</v>
      </c>
      <c r="J6" s="22">
        <f>[1]vivienda!I33</f>
        <v>5.8875345190898845</v>
      </c>
      <c r="K6" s="22">
        <f>[1]vivienda!J33</f>
        <v>1.3201138159644596</v>
      </c>
      <c r="L6" s="22">
        <f>[1]vivienda!K33</f>
        <v>1.1226617337536935</v>
      </c>
      <c r="M6" s="22">
        <f>[1]vivienda!L33</f>
        <v>4.6697327944531466</v>
      </c>
    </row>
    <row r="7" spans="1:13" x14ac:dyDescent="0.2">
      <c r="A7" s="15"/>
      <c r="B7" s="7"/>
      <c r="C7" s="7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x14ac:dyDescent="0.2">
      <c r="A8" s="20" t="s">
        <v>2</v>
      </c>
      <c r="B8" s="7"/>
      <c r="C8" s="7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2">
      <c r="A9" s="16" t="s">
        <v>46</v>
      </c>
      <c r="B9" s="7">
        <f>[1]vivienda!C34</f>
        <v>1162381.0839400601</v>
      </c>
      <c r="C9" s="7">
        <f>[1]vivienda!D34</f>
        <v>84931.845648099334</v>
      </c>
      <c r="D9" s="9">
        <f>+C9/C$6*100</f>
        <v>62.685839603968915</v>
      </c>
      <c r="E9" s="9">
        <f t="shared" ref="E9:E39" si="0">+C9/B9*100</f>
        <v>7.3067126454097533</v>
      </c>
      <c r="F9" s="9">
        <f>[1]vivienda!E34</f>
        <v>4.1420012738938095</v>
      </c>
      <c r="G9" s="9">
        <f>[1]vivienda!F34</f>
        <v>3.7395228533538796</v>
      </c>
      <c r="H9" s="9">
        <f>[1]vivienda!G34</f>
        <v>1.9220114585440131</v>
      </c>
      <c r="I9" s="9">
        <f>[1]vivienda!H34</f>
        <v>1.4643139399331677</v>
      </c>
      <c r="J9" s="9">
        <f>[1]vivienda!I34</f>
        <v>5.3460730797716618</v>
      </c>
      <c r="K9" s="9">
        <f>[1]vivienda!J34</f>
        <v>1.1685055347748901</v>
      </c>
      <c r="L9" s="9">
        <f>[1]vivienda!K34</f>
        <v>1.0907766046003931</v>
      </c>
      <c r="M9" s="9">
        <f>[1]vivienda!L34</f>
        <v>4.7122742773297475</v>
      </c>
    </row>
    <row r="10" spans="1:13" x14ac:dyDescent="0.2">
      <c r="A10" s="17" t="s">
        <v>47</v>
      </c>
      <c r="B10" s="7">
        <f>[1]vivienda!C35</f>
        <v>295215.42475222616</v>
      </c>
      <c r="C10" s="7">
        <f>[1]vivienda!D35</f>
        <v>27174.183512647156</v>
      </c>
      <c r="D10" s="9">
        <f>+C10/C$6*100</f>
        <v>20.056511147779783</v>
      </c>
      <c r="E10" s="9">
        <f t="shared" si="0"/>
        <v>9.2048657469217279</v>
      </c>
      <c r="F10" s="9">
        <f>[1]vivienda!E35</f>
        <v>4.2745141670375242</v>
      </c>
      <c r="G10" s="9">
        <f>[1]vivienda!F35</f>
        <v>3.9774774774774757</v>
      </c>
      <c r="H10" s="9">
        <f>[1]vivienda!G35</f>
        <v>2.0628986797211111</v>
      </c>
      <c r="I10" s="9">
        <f>[1]vivienda!H35</f>
        <v>1.5135207826874504</v>
      </c>
      <c r="J10" s="9">
        <f>[1]vivienda!I35</f>
        <v>5.6043513295729248</v>
      </c>
      <c r="K10" s="9">
        <f>[1]vivienda!J35</f>
        <v>1.1917808219178081</v>
      </c>
      <c r="L10" s="9">
        <f>[1]vivienda!K35</f>
        <v>1.1232876712328763</v>
      </c>
      <c r="M10" s="9">
        <f>[1]vivienda!L35</f>
        <v>4.9597099113618066</v>
      </c>
    </row>
    <row r="11" spans="1:13" x14ac:dyDescent="0.2">
      <c r="A11" s="17" t="s">
        <v>48</v>
      </c>
      <c r="B11" s="7">
        <f>[1]vivienda!C36</f>
        <v>189705.88241889104</v>
      </c>
      <c r="C11" s="7">
        <f>[1]vivienda!D36</f>
        <v>10897.772386584433</v>
      </c>
      <c r="D11" s="9">
        <f t="shared" ref="D11:D39" si="1">+C11/C$6*100</f>
        <v>8.0433435380228424</v>
      </c>
      <c r="E11" s="9">
        <f t="shared" si="0"/>
        <v>5.7445621862800103</v>
      </c>
      <c r="F11" s="9">
        <f>[1]vivienda!E36</f>
        <v>3.8957055214723915</v>
      </c>
      <c r="G11" s="9">
        <f>[1]vivienda!F36</f>
        <v>3.4049217002237127</v>
      </c>
      <c r="H11" s="9">
        <f>[1]vivienda!G36</f>
        <v>1.8232013385387629</v>
      </c>
      <c r="I11" s="9">
        <f>[1]vivienda!H36</f>
        <v>1.4647878715244464</v>
      </c>
      <c r="J11" s="9">
        <f>[1]vivienda!I36</f>
        <v>5.1165048543689338</v>
      </c>
      <c r="K11" s="9">
        <f>[1]vivienda!J36</f>
        <v>1.1766990291262132</v>
      </c>
      <c r="L11" s="9">
        <f>[1]vivienda!K36</f>
        <v>1.1242718446601945</v>
      </c>
      <c r="M11" s="9">
        <f>[1]vivienda!L36</f>
        <v>4.4883495145631063</v>
      </c>
    </row>
    <row r="12" spans="1:13" x14ac:dyDescent="0.2">
      <c r="A12" s="17" t="s">
        <v>49</v>
      </c>
      <c r="B12" s="7">
        <f>[1]vivienda!C37</f>
        <v>677459.77676892793</v>
      </c>
      <c r="C12" s="7">
        <f>[1]vivienda!D37</f>
        <v>46859.889748867747</v>
      </c>
      <c r="D12" s="9">
        <f t="shared" si="1"/>
        <v>34.58598491816629</v>
      </c>
      <c r="E12" s="9">
        <f t="shared" si="0"/>
        <v>6.9169995556579007</v>
      </c>
      <c r="F12" s="9">
        <f>[1]vivienda!E37</f>
        <v>4.1532254133561288</v>
      </c>
      <c r="G12" s="9">
        <f>[1]vivienda!F37</f>
        <v>3.7304125083308155</v>
      </c>
      <c r="H12" s="9">
        <f>[1]vivienda!G37</f>
        <v>1.8882866225937349</v>
      </c>
      <c r="I12" s="9">
        <f>[1]vivienda!H37</f>
        <v>1.4427628262615613</v>
      </c>
      <c r="J12" s="9">
        <f>[1]vivienda!I37</f>
        <v>5.2496853521436204</v>
      </c>
      <c r="K12" s="9">
        <f>[1]vivienda!J37</f>
        <v>1.1531026440619396</v>
      </c>
      <c r="L12" s="9">
        <f>[1]vivienda!K37</f>
        <v>1.0641336654095495</v>
      </c>
      <c r="M12" s="9">
        <f>[1]vivienda!L37</f>
        <v>4.620861765406195</v>
      </c>
    </row>
    <row r="13" spans="1:13" x14ac:dyDescent="0.2">
      <c r="A13" s="16" t="s">
        <v>50</v>
      </c>
      <c r="B13" s="7">
        <f>[1]vivienda!C38</f>
        <v>897784.39232779329</v>
      </c>
      <c r="C13" s="7">
        <f>[1]vivienda!D38</f>
        <v>50556.242546417801</v>
      </c>
      <c r="D13" s="9">
        <f t="shared" si="1"/>
        <v>37.314160396030637</v>
      </c>
      <c r="E13" s="9">
        <f t="shared" si="0"/>
        <v>5.6312231509543809</v>
      </c>
      <c r="F13" s="9">
        <f>[1]vivienda!E38</f>
        <v>4.5059775550301282</v>
      </c>
      <c r="G13" s="9">
        <f>[1]vivienda!F38</f>
        <v>3.687516869095818</v>
      </c>
      <c r="H13" s="9">
        <f>[1]vivienda!G38</f>
        <v>1.7660261746977908</v>
      </c>
      <c r="I13" s="9">
        <f>[1]vivienda!H38</f>
        <v>1.4724602505194593</v>
      </c>
      <c r="J13" s="9">
        <f>[1]vivienda!I38</f>
        <v>6.7971614429331764</v>
      </c>
      <c r="K13" s="9">
        <f>[1]vivienda!J38</f>
        <v>1.5748078060319337</v>
      </c>
      <c r="L13" s="9">
        <f>[1]vivienda!K38</f>
        <v>1.176227084565346</v>
      </c>
      <c r="M13" s="9">
        <f>[1]vivienda!L38</f>
        <v>4.5982653262369411</v>
      </c>
    </row>
    <row r="14" spans="1:13" x14ac:dyDescent="0.2">
      <c r="A14" s="16"/>
      <c r="B14" s="7"/>
      <c r="C14" s="7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2">
      <c r="A15" s="4" t="s">
        <v>70</v>
      </c>
      <c r="B15" s="21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x14ac:dyDescent="0.2">
      <c r="A16" s="16" t="s">
        <v>51</v>
      </c>
      <c r="B16" s="7">
        <f>[1]vivienda!C40</f>
        <v>301884.9932253302</v>
      </c>
      <c r="C16" s="7">
        <f>[1]vivienda!D40</f>
        <v>21009.640354188068</v>
      </c>
      <c r="D16" s="9">
        <f t="shared" si="1"/>
        <v>15.50663282223373</v>
      </c>
      <c r="E16" s="9">
        <f t="shared" si="0"/>
        <v>6.9594848454445195</v>
      </c>
      <c r="F16" s="9">
        <f>[1]vivienda!E40</f>
        <v>4.3836135674121532</v>
      </c>
      <c r="G16" s="9">
        <f>[1]vivienda!F40</f>
        <v>3.4503359635822037</v>
      </c>
      <c r="H16" s="9">
        <f>[1]vivienda!G40</f>
        <v>1.7428557626835011</v>
      </c>
      <c r="I16" s="9">
        <f>[1]vivienda!H40</f>
        <v>1.5499497769343262</v>
      </c>
      <c r="J16" s="9">
        <f>[1]vivienda!I40</f>
        <v>6.9244137376128352</v>
      </c>
      <c r="K16" s="9">
        <f>[1]vivienda!J40</f>
        <v>1.5845951112414403</v>
      </c>
      <c r="L16" s="9">
        <f>[1]vivienda!K40</f>
        <v>1.2146934964053955</v>
      </c>
      <c r="M16" s="9">
        <f>[1]vivienda!L40</f>
        <v>4.6958225555584061</v>
      </c>
    </row>
    <row r="17" spans="1:14" x14ac:dyDescent="0.2">
      <c r="A17" s="16" t="s">
        <v>52</v>
      </c>
      <c r="B17" s="7">
        <f>[1]vivienda!C41</f>
        <v>1185437.0601464624</v>
      </c>
      <c r="C17" s="7">
        <f>[1]vivienda!D41</f>
        <v>86895.310586110878</v>
      </c>
      <c r="D17" s="9">
        <f t="shared" si="1"/>
        <v>64.135018616069701</v>
      </c>
      <c r="E17" s="9">
        <f t="shared" si="0"/>
        <v>7.3302340130461952</v>
      </c>
      <c r="F17" s="9">
        <f>[1]vivienda!E41</f>
        <v>4.4768443814172993</v>
      </c>
      <c r="G17" s="9">
        <f>[1]vivienda!F41</f>
        <v>3.6326102897532562</v>
      </c>
      <c r="H17" s="9">
        <f>[1]vivienda!G41</f>
        <v>1.8311661037566338</v>
      </c>
      <c r="I17" s="9">
        <f>[1]vivienda!H41</f>
        <v>1.54824568112975</v>
      </c>
      <c r="J17" s="9">
        <f>[1]vivienda!I41</f>
        <v>6.0332106598637676</v>
      </c>
      <c r="K17" s="9">
        <f>[1]vivienda!J41</f>
        <v>1.3463925063074276</v>
      </c>
      <c r="L17" s="9">
        <f>[1]vivienda!K41</f>
        <v>1.1334005004058454</v>
      </c>
      <c r="M17" s="9">
        <f>[1]vivienda!L41</f>
        <v>4.7070437419330142</v>
      </c>
    </row>
    <row r="18" spans="1:14" x14ac:dyDescent="0.2">
      <c r="A18" s="16" t="s">
        <v>53</v>
      </c>
      <c r="B18" s="7">
        <f>[1]vivienda!C42</f>
        <v>414618.87121040316</v>
      </c>
      <c r="C18" s="7">
        <f>[1]vivienda!D42</f>
        <v>25313.434324506783</v>
      </c>
      <c r="D18" s="9">
        <f t="shared" si="1"/>
        <v>18.683143781735819</v>
      </c>
      <c r="E18" s="9">
        <f t="shared" si="0"/>
        <v>6.1052296656466432</v>
      </c>
      <c r="F18" s="9">
        <f>[1]vivienda!E42</f>
        <v>3.9045750826077921</v>
      </c>
      <c r="G18" s="9">
        <f>[1]vivienda!F42</f>
        <v>3.7601649381786881</v>
      </c>
      <c r="H18" s="9">
        <f>[1]vivienda!G42</f>
        <v>1.8522408438797815</v>
      </c>
      <c r="I18" s="9">
        <f>[1]vivienda!H42</f>
        <v>1.3721778345615416</v>
      </c>
      <c r="J18" s="9">
        <f>[1]vivienda!I42</f>
        <v>4.69611616175054</v>
      </c>
      <c r="K18" s="9">
        <f>[1]vivienda!J42</f>
        <v>1.0390935286261698</v>
      </c>
      <c r="L18" s="9">
        <f>[1]vivienda!K42</f>
        <v>1.0204117992572646</v>
      </c>
      <c r="M18" s="9">
        <f>[1]vivienda!L42</f>
        <v>4.5540986018938669</v>
      </c>
    </row>
    <row r="19" spans="1:14" x14ac:dyDescent="0.2">
      <c r="A19" s="16" t="s">
        <v>54</v>
      </c>
      <c r="B19" s="7">
        <f>[1]vivienda!C43</f>
        <v>146376.61779996307</v>
      </c>
      <c r="C19" s="7">
        <f>[1]vivienda!D43</f>
        <v>1313.8203148741568</v>
      </c>
      <c r="D19" s="9">
        <f t="shared" si="1"/>
        <v>0.96969433430039198</v>
      </c>
      <c r="E19" s="9">
        <f t="shared" si="0"/>
        <v>0.89756160145031594</v>
      </c>
      <c r="F19" s="9">
        <f>[1]vivienda!E43</f>
        <v>3.823902131270279</v>
      </c>
      <c r="G19" s="9">
        <f>[1]vivienda!F43</f>
        <v>4.8461484811472975</v>
      </c>
      <c r="H19" s="9">
        <f>[1]vivienda!G43</f>
        <v>2.2663205473484838</v>
      </c>
      <c r="I19" s="9">
        <f>[1]vivienda!H43</f>
        <v>0.91440043246875691</v>
      </c>
      <c r="J19" s="9">
        <f>[1]vivienda!I43</f>
        <v>3.5</v>
      </c>
      <c r="K19" s="9">
        <f>[1]vivienda!J43</f>
        <v>1</v>
      </c>
      <c r="L19" s="9">
        <f>[1]vivienda!K43</f>
        <v>1</v>
      </c>
      <c r="M19" s="9">
        <f>[1]vivienda!L43</f>
        <v>4</v>
      </c>
    </row>
    <row r="20" spans="1:14" x14ac:dyDescent="0.2">
      <c r="A20" s="16" t="s">
        <v>55</v>
      </c>
      <c r="B20" s="7">
        <f>[1]vivienda!C44</f>
        <v>11847.933885693001</v>
      </c>
      <c r="C20" s="7">
        <f>[1]vivienda!D44</f>
        <v>955.88261483753877</v>
      </c>
      <c r="D20" s="9">
        <f t="shared" si="1"/>
        <v>0.70551044566013488</v>
      </c>
      <c r="E20" s="9">
        <f t="shared" si="0"/>
        <v>8.0679266449301927</v>
      </c>
      <c r="F20" s="9">
        <f>[1]vivienda!E44</f>
        <v>4.3024786925127776</v>
      </c>
      <c r="G20" s="9">
        <f>[1]vivienda!F44</f>
        <v>3.4145124762529311</v>
      </c>
      <c r="H20" s="9">
        <f>[1]vivienda!G44</f>
        <v>1.944304515677838</v>
      </c>
      <c r="I20" s="9">
        <f>[1]vivienda!H44</f>
        <v>1.5446612702923823</v>
      </c>
      <c r="J20" s="9">
        <f>[1]vivienda!I44</f>
        <v>4.687228899490683</v>
      </c>
      <c r="K20" s="9">
        <f>[1]vivienda!J44</f>
        <v>1</v>
      </c>
      <c r="L20" s="9">
        <f>[1]vivienda!K44</f>
        <v>1</v>
      </c>
      <c r="M20" s="9">
        <f>[1]vivienda!L44</f>
        <v>4.687228899490683</v>
      </c>
    </row>
    <row r="21" spans="1:14" x14ac:dyDescent="0.2">
      <c r="A21" s="15"/>
      <c r="B21" s="7"/>
      <c r="C21" s="7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4" x14ac:dyDescent="0.2">
      <c r="A22" s="29" t="s">
        <v>71</v>
      </c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4" x14ac:dyDescent="0.2">
      <c r="A23" s="16" t="s">
        <v>56</v>
      </c>
      <c r="B23" s="7">
        <f>[1]vivienda!C46</f>
        <v>1390928.662582505</v>
      </c>
      <c r="C23" s="7">
        <f>[1]vivienda!D46</f>
        <v>99193.978017416477</v>
      </c>
      <c r="D23" s="9">
        <f t="shared" si="1"/>
        <v>73.212323931389108</v>
      </c>
      <c r="E23" s="9">
        <f t="shared" si="0"/>
        <v>7.1314928425765061</v>
      </c>
      <c r="F23" s="9">
        <f>[1]vivienda!E46</f>
        <v>4.4570717207465407</v>
      </c>
      <c r="G23" s="9">
        <f>[1]vivienda!F46</f>
        <v>3.6846106099718252</v>
      </c>
      <c r="H23" s="9">
        <f>[1]vivienda!G46</f>
        <v>1.8315017443159751</v>
      </c>
      <c r="I23" s="9">
        <f>[1]vivienda!H46</f>
        <v>1.5259224441352186</v>
      </c>
      <c r="J23" s="9">
        <f>[1]vivienda!I46</f>
        <v>5.7844737575837959</v>
      </c>
      <c r="K23" s="9">
        <f>[1]vivienda!J46</f>
        <v>1.2861757513978471</v>
      </c>
      <c r="L23" s="9">
        <f>[1]vivienda!K46</f>
        <v>1.1105323994820391</v>
      </c>
      <c r="M23" s="9">
        <f>[1]vivienda!L46</f>
        <v>4.6613889246220293</v>
      </c>
    </row>
    <row r="24" spans="1:14" x14ac:dyDescent="0.2">
      <c r="A24" s="16" t="s">
        <v>57</v>
      </c>
      <c r="B24" s="7">
        <f>[1]vivienda!C47</f>
        <v>669236.81368537759</v>
      </c>
      <c r="C24" s="7">
        <f>[1]vivienda!D47</f>
        <v>36294.11017710108</v>
      </c>
      <c r="D24" s="9">
        <f t="shared" si="1"/>
        <v>26.787676068610764</v>
      </c>
      <c r="E24" s="9">
        <f t="shared" si="0"/>
        <v>5.4232088604384083</v>
      </c>
      <c r="F24" s="9">
        <f>[1]vivienda!E47</f>
        <v>3.9754409643009545</v>
      </c>
      <c r="G24" s="9">
        <f>[1]vivienda!F47</f>
        <v>3.7835982873785077</v>
      </c>
      <c r="H24" s="9">
        <f>[1]vivienda!G47</f>
        <v>1.9008700670085983</v>
      </c>
      <c r="I24" s="9">
        <f>[1]vivienda!H47</f>
        <v>1.3479165727266367</v>
      </c>
      <c r="J24" s="9">
        <f>[1]vivienda!I47</f>
        <v>6.169205756142091</v>
      </c>
      <c r="K24" s="9">
        <f>[1]vivienda!J47</f>
        <v>1.4128685801437462</v>
      </c>
      <c r="L24" s="9">
        <f>[1]vivienda!K47</f>
        <v>1.1558119311614148</v>
      </c>
      <c r="M24" s="9">
        <f>[1]vivienda!L47</f>
        <v>4.6925370907031239</v>
      </c>
    </row>
    <row r="25" spans="1:14" x14ac:dyDescent="0.2">
      <c r="A25" s="15"/>
      <c r="B25" s="7"/>
      <c r="C25" s="7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4" x14ac:dyDescent="0.2">
      <c r="A26" s="20" t="s">
        <v>58</v>
      </c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4" x14ac:dyDescent="0.2">
      <c r="A27" s="16" t="s">
        <v>59</v>
      </c>
      <c r="B27" s="7">
        <f>[1]vivienda!C49</f>
        <v>409913.63226932072</v>
      </c>
      <c r="C27" s="7">
        <f>[1]vivienda!D49</f>
        <v>42508.10870170089</v>
      </c>
      <c r="D27" s="9">
        <f t="shared" si="1"/>
        <v>31.374056028211712</v>
      </c>
      <c r="E27" s="9">
        <f t="shared" si="0"/>
        <v>10.370015865628076</v>
      </c>
      <c r="F27" s="9">
        <f>[1]vivienda!E49</f>
        <v>4.9304972175253834</v>
      </c>
      <c r="G27" s="9">
        <f>[1]vivienda!F49</f>
        <v>3.3895936426731588</v>
      </c>
      <c r="H27" s="9">
        <f>[1]vivienda!G49</f>
        <v>1.6899750492079111</v>
      </c>
      <c r="I27" s="9">
        <f>[1]vivienda!H49</f>
        <v>1.7663150392986289</v>
      </c>
      <c r="J27" s="9">
        <f>[1]vivienda!I49</f>
        <v>6.754616781194958</v>
      </c>
      <c r="K27" s="9">
        <f>[1]vivienda!J49</f>
        <v>1.5648163626008862</v>
      </c>
      <c r="L27" s="9">
        <f>[1]vivienda!K49</f>
        <v>1.147335753670641</v>
      </c>
      <c r="M27" s="9">
        <f>[1]vivienda!L49</f>
        <v>4.5771695559437644</v>
      </c>
      <c r="N27" s="25"/>
    </row>
    <row r="28" spans="1:14" x14ac:dyDescent="0.2">
      <c r="A28" s="16" t="s">
        <v>60</v>
      </c>
      <c r="B28" s="7">
        <f>[1]vivienda!C50</f>
        <v>409893.61129149102</v>
      </c>
      <c r="C28" s="7">
        <f>[1]vivienda!D50</f>
        <v>30458.417846332326</v>
      </c>
      <c r="D28" s="9">
        <f t="shared" si="1"/>
        <v>22.480513417979402</v>
      </c>
      <c r="E28" s="9">
        <f t="shared" si="0"/>
        <v>7.4308105828641917</v>
      </c>
      <c r="F28" s="9">
        <f>[1]vivienda!E50</f>
        <v>4.4752535980386012</v>
      </c>
      <c r="G28" s="9">
        <f>[1]vivienda!F50</f>
        <v>3.5134156466969317</v>
      </c>
      <c r="H28" s="9">
        <f>[1]vivienda!G50</f>
        <v>1.7465532213811494</v>
      </c>
      <c r="I28" s="9">
        <f>[1]vivienda!H50</f>
        <v>1.6097852383513891</v>
      </c>
      <c r="J28" s="9">
        <f>[1]vivienda!I50</f>
        <v>6.1124114094303854</v>
      </c>
      <c r="K28" s="9">
        <f>[1]vivienda!J50</f>
        <v>1.3188859185086024</v>
      </c>
      <c r="L28" s="9">
        <f>[1]vivienda!K50</f>
        <v>1.1508883153110707</v>
      </c>
      <c r="M28" s="9">
        <f>[1]vivienda!L50</f>
        <v>4.8822044675266589</v>
      </c>
      <c r="N28" s="25"/>
    </row>
    <row r="29" spans="1:14" x14ac:dyDescent="0.2">
      <c r="A29" s="16" t="s">
        <v>61</v>
      </c>
      <c r="B29" s="7">
        <f>[1]vivienda!C51</f>
        <v>409976.24796421081</v>
      </c>
      <c r="C29" s="7">
        <f>[1]vivienda!D51</f>
        <v>39607.861493190299</v>
      </c>
      <c r="D29" s="9">
        <f t="shared" si="1"/>
        <v>29.233464004840059</v>
      </c>
      <c r="E29" s="9">
        <f t="shared" si="0"/>
        <v>9.6610137025908625</v>
      </c>
      <c r="F29" s="9">
        <f>[1]vivienda!E51</f>
        <v>4.5122408541068788</v>
      </c>
      <c r="G29" s="9">
        <f>[1]vivienda!F51</f>
        <v>3.4933588772081809</v>
      </c>
      <c r="H29" s="9">
        <f>[1]vivienda!G51</f>
        <v>1.8226831403189061</v>
      </c>
      <c r="I29" s="9">
        <f>[1]vivienda!H51</f>
        <v>1.6670439622368178</v>
      </c>
      <c r="J29" s="9">
        <f>[1]vivienda!I51</f>
        <v>5.2894991938807427</v>
      </c>
      <c r="K29" s="9">
        <f>[1]vivienda!J51</f>
        <v>1.1516208845420008</v>
      </c>
      <c r="L29" s="9">
        <f>[1]vivienda!K51</f>
        <v>1.0857268835925307</v>
      </c>
      <c r="M29" s="9">
        <f>[1]vivienda!L51</f>
        <v>4.7408267716568036</v>
      </c>
      <c r="N29" s="25"/>
    </row>
    <row r="30" spans="1:14" x14ac:dyDescent="0.2">
      <c r="A30" s="16" t="s">
        <v>62</v>
      </c>
      <c r="B30" s="7">
        <f>[1]vivienda!C52</f>
        <v>410117.88431135967</v>
      </c>
      <c r="C30" s="7">
        <f>[1]vivienda!D52</f>
        <v>17878.916794221757</v>
      </c>
      <c r="D30" s="9">
        <f t="shared" si="1"/>
        <v>13.195932596342585</v>
      </c>
      <c r="E30" s="9">
        <f t="shared" si="0"/>
        <v>4.359457970052377</v>
      </c>
      <c r="F30" s="9">
        <f>[1]vivienda!E52</f>
        <v>4.0672211663832609</v>
      </c>
      <c r="G30" s="9">
        <f>[1]vivienda!F52</f>
        <v>3.7640888242668153</v>
      </c>
      <c r="H30" s="9">
        <f>[1]vivienda!G52</f>
        <v>1.9155542300077482</v>
      </c>
      <c r="I30" s="9">
        <f>[1]vivienda!H52</f>
        <v>1.3593528825865264</v>
      </c>
      <c r="J30" s="9">
        <f>[1]vivienda!I52</f>
        <v>5.0835729311478941</v>
      </c>
      <c r="K30" s="9">
        <f>[1]vivienda!J52</f>
        <v>1.1626165062328522</v>
      </c>
      <c r="L30" s="9">
        <f>[1]vivienda!K52</f>
        <v>1.111671650630615</v>
      </c>
      <c r="M30" s="9">
        <f>[1]vivienda!L52</f>
        <v>4.4805940705835274</v>
      </c>
      <c r="N30" s="25"/>
    </row>
    <row r="31" spans="1:14" x14ac:dyDescent="0.2">
      <c r="A31" s="16" t="s">
        <v>63</v>
      </c>
      <c r="B31" s="7">
        <f>[1]vivienda!C53</f>
        <v>409989.00126500375</v>
      </c>
      <c r="C31" s="7">
        <f>[1]vivienda!D53</f>
        <v>4706.3282803533975</v>
      </c>
      <c r="D31" s="9">
        <f t="shared" si="1"/>
        <v>3.4736103690507529</v>
      </c>
      <c r="E31" s="9">
        <f t="shared" si="0"/>
        <v>1.14791574062529</v>
      </c>
      <c r="F31" s="9">
        <f>[1]vivienda!E53</f>
        <v>3.5523698813603013</v>
      </c>
      <c r="G31" s="9">
        <f>[1]vivienda!F53</f>
        <v>4.4271676981265902</v>
      </c>
      <c r="H31" s="9">
        <f>[1]vivienda!G53</f>
        <v>2.1051837334910446</v>
      </c>
      <c r="I31" s="9">
        <f>[1]vivienda!H53</f>
        <v>0.94862720066197559</v>
      </c>
      <c r="J31" s="9">
        <f>[1]vivienda!I53</f>
        <v>4.6799055150781852</v>
      </c>
      <c r="K31" s="9">
        <f>[1]vivienda!J53</f>
        <v>1.1565524157863825</v>
      </c>
      <c r="L31" s="9">
        <f>[1]vivienda!K53</f>
        <v>1.0782762078931911</v>
      </c>
      <c r="M31" s="9">
        <f>[1]vivienda!L53</f>
        <v>4.1580641291235771</v>
      </c>
      <c r="N31" s="25"/>
    </row>
    <row r="32" spans="1:14" x14ac:dyDescent="0.2">
      <c r="A32" s="16" t="s">
        <v>64</v>
      </c>
      <c r="B32" s="7">
        <f>[1]vivienda!C54</f>
        <v>10275.099166507352</v>
      </c>
      <c r="C32" s="7">
        <f>[1]vivienda!D54</f>
        <v>328.4550787185392</v>
      </c>
      <c r="D32" s="9">
        <f t="shared" si="1"/>
        <v>0.242423583575098</v>
      </c>
      <c r="E32" s="9">
        <f t="shared" si="0"/>
        <v>3.1966122506064885</v>
      </c>
      <c r="F32" s="9">
        <f>[1]vivienda!E54</f>
        <v>2.9333122832444336</v>
      </c>
      <c r="G32" s="9">
        <f>[1]vivienda!F54</f>
        <v>3.3257625828290527</v>
      </c>
      <c r="H32" s="9">
        <f>[1]vivienda!G54</f>
        <v>1.4611694463497431</v>
      </c>
      <c r="I32" s="9">
        <f>[1]vivienda!H54</f>
        <v>1.2033926285754726</v>
      </c>
      <c r="J32" s="9">
        <f>[1]vivienda!I54</f>
        <v>6</v>
      </c>
      <c r="K32" s="9">
        <f>[1]vivienda!J54</f>
        <v>1</v>
      </c>
      <c r="L32" s="9">
        <f>[1]vivienda!K54</f>
        <v>1</v>
      </c>
      <c r="M32" s="9">
        <f>[1]vivienda!L54</f>
        <v>6</v>
      </c>
      <c r="N32" s="25"/>
    </row>
    <row r="33" spans="1:13" x14ac:dyDescent="0.2">
      <c r="A33" s="15"/>
      <c r="B33" s="7"/>
      <c r="C33" s="7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x14ac:dyDescent="0.2">
      <c r="A34" s="30" t="s">
        <v>73</v>
      </c>
      <c r="B34" s="21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spans="1:13" x14ac:dyDescent="0.2">
      <c r="A35" s="16" t="s">
        <v>65</v>
      </c>
      <c r="B35" s="7">
        <f>[1]vivienda!C56</f>
        <v>139172.13403836353</v>
      </c>
      <c r="C35" s="7">
        <f>[1]vivienda!D56</f>
        <v>8225.6172121095897</v>
      </c>
      <c r="D35" s="9">
        <f t="shared" si="1"/>
        <v>6.0710999186144123</v>
      </c>
      <c r="E35" s="9">
        <f t="shared" si="0"/>
        <v>5.9103909478331023</v>
      </c>
      <c r="F35" s="9">
        <f>[1]vivienda!E56</f>
        <v>3.2116208163534159</v>
      </c>
      <c r="G35" s="9">
        <f>[1]vivienda!F56</f>
        <v>2.7505272587911609</v>
      </c>
      <c r="H35" s="9">
        <f>[1]vivienda!G56</f>
        <v>1.2880482558819635</v>
      </c>
      <c r="I35" s="9">
        <f>[1]vivienda!H56</f>
        <v>1.6127545870157258</v>
      </c>
      <c r="J35" s="9">
        <f>[1]vivienda!I56</f>
        <v>4.4229889444105801</v>
      </c>
      <c r="K35" s="9">
        <f>[1]vivienda!J56</f>
        <v>1</v>
      </c>
      <c r="L35" s="9">
        <f>[1]vivienda!K56</f>
        <v>1</v>
      </c>
      <c r="M35" s="9">
        <f>[1]vivienda!L56</f>
        <v>4.5028504478695535</v>
      </c>
    </row>
    <row r="36" spans="1:13" x14ac:dyDescent="0.2">
      <c r="A36" s="16" t="s">
        <v>66</v>
      </c>
      <c r="B36" s="7">
        <f>[1]vivienda!C57</f>
        <v>178915.53099490941</v>
      </c>
      <c r="C36" s="7">
        <f>[1]vivienda!D57</f>
        <v>25701.91786005535</v>
      </c>
      <c r="D36" s="9">
        <f t="shared" si="1"/>
        <v>18.969872704348433</v>
      </c>
      <c r="E36" s="9">
        <f t="shared" si="0"/>
        <v>14.365392270381843</v>
      </c>
      <c r="F36" s="9">
        <f>[1]vivienda!E57</f>
        <v>3.9652945653998919</v>
      </c>
      <c r="G36" s="9">
        <f>[1]vivienda!F57</f>
        <v>2.9116509241615538</v>
      </c>
      <c r="H36" s="9">
        <f>[1]vivienda!G57</f>
        <v>1.4173322378454793</v>
      </c>
      <c r="I36" s="9">
        <f>[1]vivienda!H57</f>
        <v>1.8367955215271548</v>
      </c>
      <c r="J36" s="9">
        <f>[1]vivienda!I57</f>
        <v>4.7550943678973736</v>
      </c>
      <c r="K36" s="9">
        <f>[1]vivienda!J57</f>
        <v>1.0728752219341846</v>
      </c>
      <c r="L36" s="9">
        <f>[1]vivienda!K57</f>
        <v>1.033914712219602</v>
      </c>
      <c r="M36" s="9">
        <f>[1]vivienda!L57</f>
        <v>4.4767664881491962</v>
      </c>
    </row>
    <row r="37" spans="1:13" x14ac:dyDescent="0.2">
      <c r="A37" s="16" t="s">
        <v>67</v>
      </c>
      <c r="B37" s="7">
        <f>[1]vivienda!C58</f>
        <v>440338.95436833182</v>
      </c>
      <c r="C37" s="7">
        <f>[1]vivienda!D58</f>
        <v>44972.608931876021</v>
      </c>
      <c r="D37" s="9">
        <f t="shared" si="1"/>
        <v>33.193035292748156</v>
      </c>
      <c r="E37" s="9">
        <f t="shared" si="0"/>
        <v>10.213179752944962</v>
      </c>
      <c r="F37" s="9">
        <f>[1]vivienda!E58</f>
        <v>4.4746139346937523</v>
      </c>
      <c r="G37" s="9">
        <f>[1]vivienda!F58</f>
        <v>3.3287240237353757</v>
      </c>
      <c r="H37" s="9">
        <f>[1]vivienda!G58</f>
        <v>1.6827648308582652</v>
      </c>
      <c r="I37" s="9">
        <f>[1]vivienda!H58</f>
        <v>1.7356259006951713</v>
      </c>
      <c r="J37" s="9">
        <f>[1]vivienda!I58</f>
        <v>5.4357493806394777</v>
      </c>
      <c r="K37" s="9">
        <f>[1]vivienda!J58</f>
        <v>1.171432425820832</v>
      </c>
      <c r="L37" s="9">
        <f>[1]vivienda!K58</f>
        <v>1.0772873419861186</v>
      </c>
      <c r="M37" s="9">
        <f>[1]vivienda!L58</f>
        <v>4.7322505755960975</v>
      </c>
    </row>
    <row r="38" spans="1:13" x14ac:dyDescent="0.2">
      <c r="A38" s="16" t="s">
        <v>68</v>
      </c>
      <c r="B38" s="7">
        <f>[1]vivienda!C59</f>
        <v>436962.87782868149</v>
      </c>
      <c r="C38" s="7">
        <f>[1]vivienda!D59</f>
        <v>27931.782148033326</v>
      </c>
      <c r="D38" s="9">
        <f t="shared" si="1"/>
        <v>20.615673687809501</v>
      </c>
      <c r="E38" s="9">
        <f t="shared" si="0"/>
        <v>6.3922551697822811</v>
      </c>
      <c r="F38" s="9">
        <f>[1]vivienda!E59</f>
        <v>4.7622584748180614</v>
      </c>
      <c r="G38" s="9">
        <f>[1]vivienda!F59</f>
        <v>3.8598951925261096</v>
      </c>
      <c r="H38" s="9">
        <f>[1]vivienda!G59</f>
        <v>2.0066100683369394</v>
      </c>
      <c r="I38" s="9">
        <f>[1]vivienda!H59</f>
        <v>1.5339541098844116</v>
      </c>
      <c r="J38" s="9">
        <f>[1]vivienda!I59</f>
        <v>6.7071038891498169</v>
      </c>
      <c r="K38" s="9">
        <f>[1]vivienda!J59</f>
        <v>1.5020597365790669</v>
      </c>
      <c r="L38" s="9">
        <f>[1]vivienda!K59</f>
        <v>1.1306908209483437</v>
      </c>
      <c r="M38" s="9">
        <f>[1]vivienda!L59</f>
        <v>4.8596468677215707</v>
      </c>
    </row>
    <row r="39" spans="1:13" x14ac:dyDescent="0.2">
      <c r="A39" s="23" t="s">
        <v>69</v>
      </c>
      <c r="B39" s="13">
        <f>[1]vivienda!C60</f>
        <v>864775.97903755703</v>
      </c>
      <c r="C39" s="13">
        <f>[1]vivienda!D60</f>
        <v>28656.162042442913</v>
      </c>
      <c r="D39" s="24">
        <f t="shared" si="1"/>
        <v>21.150318396479101</v>
      </c>
      <c r="E39" s="24">
        <f t="shared" si="0"/>
        <v>3.3137093001051525</v>
      </c>
      <c r="F39" s="24">
        <f>[1]vivienda!E60</f>
        <v>4.2233855302048591</v>
      </c>
      <c r="G39" s="24">
        <f>[1]vivienda!F60</f>
        <v>4.1461326601662511</v>
      </c>
      <c r="H39" s="24">
        <f>[1]vivienda!G60</f>
        <v>2.0455890899376135</v>
      </c>
      <c r="I39" s="24">
        <f>[1]vivienda!H60</f>
        <v>1.2038491522471964</v>
      </c>
      <c r="J39" s="24">
        <f>[1]vivienda!I60</f>
        <v>7.2337928990602851</v>
      </c>
      <c r="K39" s="24">
        <f>[1]vivienda!J60</f>
        <v>1.6897430751580458</v>
      </c>
      <c r="L39" s="24">
        <f>[1]vivienda!K60</f>
        <v>1.3008529088586795</v>
      </c>
      <c r="M39" s="24">
        <f>[1]vivienda!L60</f>
        <v>4.6074805017514846</v>
      </c>
    </row>
    <row r="40" spans="1:13" x14ac:dyDescent="0.2">
      <c r="A40" s="28" t="str">
        <f>[2]Resumen!A49</f>
        <v>Fuente: Instituto Nacional de Estadística (INE). LVIII Encuesta Permanente de Hogares de Propósitos Múltiples, Junio 2017.</v>
      </c>
      <c r="B40" s="32"/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1:13" x14ac:dyDescent="0.2">
      <c r="A41" s="28" t="s">
        <v>27</v>
      </c>
    </row>
    <row r="42" spans="1:13" x14ac:dyDescent="0.2">
      <c r="A42" s="28" t="s">
        <v>28</v>
      </c>
    </row>
    <row r="43" spans="1:13" x14ac:dyDescent="0.2">
      <c r="A43" s="28" t="s">
        <v>39</v>
      </c>
      <c r="B43" s="2"/>
    </row>
  </sheetData>
  <mergeCells count="6">
    <mergeCell ref="A1:M1"/>
    <mergeCell ref="A3:A4"/>
    <mergeCell ref="C3:E3"/>
    <mergeCell ref="F3:I3"/>
    <mergeCell ref="J3:M3"/>
    <mergeCell ref="B3:B4"/>
  </mergeCells>
  <phoneticPr fontId="2" type="noConversion"/>
  <printOptions horizontalCentered="1" verticalCentered="1"/>
  <pageMargins left="0.54" right="0" top="0" bottom="0" header="0" footer="0"/>
  <pageSetup paperSize="9" scale="86" orientation="landscape" r:id="rId1"/>
  <headerFooter alignWithMargins="0">
    <oddFooter>&amp;L&amp;Z&amp;F+&amp;F+&amp;A&amp;R&amp;D+&amp;T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titulo</vt:lpstr>
      <vt:lpstr>Cuadro01</vt:lpstr>
      <vt:lpstr>Cuadro02</vt:lpstr>
      <vt:lpstr>Cuadro03</vt:lpstr>
      <vt:lpstr>Cuadro04</vt:lpstr>
      <vt:lpstr>titulo!Área_de_impresión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</dc:creator>
  <cp:lastModifiedBy>Pmeraz</cp:lastModifiedBy>
  <cp:lastPrinted>2011-01-20T16:13:25Z</cp:lastPrinted>
  <dcterms:created xsi:type="dcterms:W3CDTF">2006-11-11T21:47:16Z</dcterms:created>
  <dcterms:modified xsi:type="dcterms:W3CDTF">2017-10-31T16:51:45Z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